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ljeta.metaj\Desktop\"/>
    </mc:Choice>
  </mc:AlternateContent>
  <xr:revisionPtr revIDLastSave="0" documentId="13_ncr:1_{A2BF9037-2F86-45F4-9CEF-AF24CD907856}" xr6:coauthVersionLast="36" xr6:coauthVersionMax="47" xr10:uidLastSave="{00000000-0000-0000-0000-000000000000}"/>
  <bookViews>
    <workbookView xWindow="0" yWindow="0" windowWidth="12375" windowHeight="8130" firstSheet="8" activeTab="8" xr2:uid="{C7022313-9809-4BC7-8238-C1CF0318BCEE}"/>
  </bookViews>
  <sheets>
    <sheet name="Janar 2023" sheetId="2" r:id="rId1"/>
    <sheet name="Shkurt 2023" sheetId="3" r:id="rId2"/>
    <sheet name="Mars 2023" sheetId="4" r:id="rId3"/>
    <sheet name="Prill 2023" sheetId="5" r:id="rId4"/>
    <sheet name="Maj 2023" sheetId="7" r:id="rId5"/>
    <sheet name="Qershor 2023" sheetId="8" r:id="rId6"/>
    <sheet name="Korrik 2023" sheetId="9" r:id="rId7"/>
    <sheet name="Gusht 2023" sheetId="10" r:id="rId8"/>
    <sheet name="Shtator - 2023" sheetId="11" r:id="rId9"/>
    <sheet name="Tetor - 2023" sheetId="12" r:id="rId10"/>
    <sheet name="Nentor- 2023" sheetId="13" r:id="rId11"/>
    <sheet name="Dhjetor - 2023" sheetId="14" r:id="rId12"/>
  </sheets>
  <externalReferences>
    <externalReference r:id="rId13"/>
  </externalReferences>
  <definedNames>
    <definedName name="_xlnm.Print_Area" localSheetId="0">'Janar 2023'!$A$1:$D$41</definedName>
    <definedName name="_xlnm.Print_Area" localSheetId="4">'Maj 2023'!$A$1:$D$41</definedName>
    <definedName name="_xlnm.Print_Area" localSheetId="3">'Prill 2023'!$A$1:$D$41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4" l="1"/>
  <c r="D38" i="13"/>
  <c r="D38" i="12"/>
  <c r="D38" i="11"/>
  <c r="D38" i="9"/>
  <c r="D38" i="8"/>
  <c r="D38" i="5"/>
  <c r="D38" i="4"/>
  <c r="D38" i="3"/>
  <c r="D38" i="2"/>
  <c r="D38" i="7"/>
  <c r="D37" i="7"/>
  <c r="D31" i="3"/>
  <c r="D31" i="2"/>
  <c r="D31" i="14"/>
  <c r="D30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34" i="14" s="1"/>
  <c r="D5" i="14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34" i="13" s="1"/>
  <c r="D37" i="12"/>
  <c r="D35" i="12"/>
  <c r="D34" i="12"/>
  <c r="D30" i="12"/>
  <c r="D29" i="12"/>
  <c r="D28" i="12"/>
  <c r="D27" i="12"/>
  <c r="D26" i="12"/>
  <c r="D25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37" i="11"/>
  <c r="D35" i="11"/>
  <c r="D34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1" i="14" l="1"/>
  <c r="D37" i="14"/>
  <c r="D35" i="14"/>
  <c r="D41" i="13"/>
  <c r="D37" i="13"/>
  <c r="D35" i="13"/>
  <c r="D41" i="12"/>
  <c r="D41" i="11" l="1"/>
  <c r="D33" i="10"/>
  <c r="D31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34" i="10" l="1"/>
  <c r="D35" i="10"/>
  <c r="D41" i="10"/>
  <c r="D37" i="10"/>
  <c r="D38" i="10" s="1"/>
  <c r="D33" i="9" l="1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33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36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33" i="5"/>
  <c r="D32" i="5"/>
  <c r="D30" i="5"/>
  <c r="D29" i="5"/>
  <c r="D28" i="5"/>
  <c r="D27" i="5"/>
  <c r="D26" i="5"/>
  <c r="D25" i="5"/>
  <c r="D23" i="5"/>
  <c r="D20" i="5"/>
  <c r="D19" i="5"/>
  <c r="D18" i="5"/>
  <c r="D16" i="5"/>
  <c r="D15" i="5"/>
  <c r="D13" i="5"/>
  <c r="D12" i="5"/>
  <c r="D11" i="5"/>
  <c r="D10" i="5"/>
  <c r="D9" i="5"/>
  <c r="D8" i="5"/>
  <c r="D7" i="5"/>
  <c r="D6" i="5"/>
  <c r="D5" i="5"/>
  <c r="D36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3" i="4"/>
  <c r="D12" i="4"/>
  <c r="D11" i="4"/>
  <c r="D10" i="4"/>
  <c r="D9" i="4"/>
  <c r="D8" i="4"/>
  <c r="D7" i="4"/>
  <c r="D6" i="4"/>
  <c r="D5" i="4"/>
  <c r="D36" i="3"/>
  <c r="D33" i="3"/>
  <c r="D32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3" i="3"/>
  <c r="D12" i="3"/>
  <c r="D11" i="3"/>
  <c r="D10" i="3"/>
  <c r="D9" i="3"/>
  <c r="D8" i="3"/>
  <c r="D7" i="3"/>
  <c r="D6" i="3"/>
  <c r="D5" i="3"/>
  <c r="D36" i="2"/>
  <c r="D33" i="2"/>
  <c r="D32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D6" i="2"/>
  <c r="D5" i="2"/>
  <c r="D34" i="4" l="1"/>
  <c r="D34" i="9"/>
  <c r="D34" i="8"/>
  <c r="D35" i="8" s="1"/>
  <c r="D34" i="7"/>
  <c r="D41" i="7" s="1"/>
  <c r="D34" i="2"/>
  <c r="D34" i="5"/>
  <c r="D41" i="5" s="1"/>
  <c r="D34" i="3"/>
  <c r="D37" i="3" s="1"/>
  <c r="D35" i="9"/>
  <c r="D41" i="9"/>
  <c r="D37" i="9"/>
  <c r="D41" i="8"/>
  <c r="D35" i="4"/>
  <c r="D37" i="4"/>
  <c r="D41" i="4"/>
  <c r="D35" i="5" l="1"/>
  <c r="D37" i="8"/>
  <c r="D35" i="7"/>
  <c r="D41" i="3"/>
  <c r="D35" i="3"/>
  <c r="D41" i="2"/>
  <c r="D37" i="2"/>
  <c r="D35" i="2"/>
  <c r="D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Luljeta Metaj</author>
  </authors>
  <commentList>
    <comment ref="D31" authorId="0" shapeId="0" xr:uid="{B3BF88D8-21A2-4693-B4FB-6D26253AE091}">
      <text>
        <r>
          <rPr>
            <b/>
            <sz val="9"/>
            <color indexed="81"/>
            <rFont val="Tahoma"/>
            <family val="2"/>
          </rPr>
          <t>Luljeta Metaj:</t>
        </r>
        <r>
          <rPr>
            <sz val="9"/>
            <color indexed="81"/>
            <rFont val="Tahoma"/>
            <family val="2"/>
          </rPr>
          <t xml:space="preserve">
SAVE THE CHILLDREN 1,510.50,
DONACION I BRENDESHEM 600.00,
DONACION I JASHTEM 12334.44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Luljeta Metaj</author>
  </authors>
  <commentList>
    <comment ref="D31" authorId="0" shapeId="0" xr:uid="{4BCF906B-4A4F-4A31-A252-D33576287323}">
      <text>
        <r>
          <rPr>
            <b/>
            <sz val="9"/>
            <color indexed="81"/>
            <rFont val="Tahoma"/>
            <family val="2"/>
          </rPr>
          <t>Luljeta Metaj:</t>
        </r>
        <r>
          <rPr>
            <sz val="9"/>
            <color indexed="81"/>
            <rFont val="Tahoma"/>
            <family val="2"/>
          </rPr>
          <t xml:space="preserve">
DONACION I BRENDESHEM 10,650.00,
DONACION I JASHTEM 6,006.89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Luljeta Metaj</author>
  </authors>
  <commentList>
    <comment ref="D31" authorId="0" shapeId="0" xr:uid="{8C0A9548-E74C-4176-987F-A7FE5654CA08}">
      <text>
        <r>
          <rPr>
            <b/>
            <sz val="9"/>
            <color indexed="81"/>
            <rFont val="Tahoma"/>
            <family val="2"/>
          </rPr>
          <t>Luljeta Metaj:</t>
        </r>
        <r>
          <rPr>
            <sz val="9"/>
            <color indexed="81"/>
            <rFont val="Tahoma"/>
            <family val="2"/>
          </rPr>
          <t xml:space="preserve">
SAVE THE CHILDREN</t>
        </r>
      </text>
    </comment>
  </commentList>
</comments>
</file>

<file path=xl/sharedStrings.xml><?xml version="1.0" encoding="utf-8"?>
<sst xmlns="http://schemas.openxmlformats.org/spreadsheetml/2006/main" count="552" uniqueCount="87">
  <si>
    <t>Nr.</t>
  </si>
  <si>
    <t>kodi</t>
  </si>
  <si>
    <t xml:space="preserve">LLOJET E TE HYRAVE </t>
  </si>
  <si>
    <t>Janar</t>
  </si>
  <si>
    <t>EKON.</t>
  </si>
  <si>
    <t>PERSHKRIMI</t>
  </si>
  <si>
    <t>I</t>
  </si>
  <si>
    <t>Tatimi ne prone</t>
  </si>
  <si>
    <t>Taksa rrugore</t>
  </si>
  <si>
    <t>Urbanizem</t>
  </si>
  <si>
    <t>Çertifikatat e lindjes</t>
  </si>
  <si>
    <t>Çertifikatat e vdekjes</t>
  </si>
  <si>
    <t>Çertifikatat tjera</t>
  </si>
  <si>
    <t>Te hyrat tjera</t>
  </si>
  <si>
    <t>Taksa administrative</t>
  </si>
  <si>
    <t>Çertifikatat mjeksore</t>
  </si>
  <si>
    <t>Takë per legalizim</t>
  </si>
  <si>
    <t>Denimet mandatore</t>
  </si>
  <si>
    <t>Komisioni inspektues</t>
  </si>
  <si>
    <t>Shitja e sherbimeve</t>
  </si>
  <si>
    <t>Shitja e pasurise</t>
  </si>
  <si>
    <t>Qeraja e lokaleve</t>
  </si>
  <si>
    <t>Qeraja per banim</t>
  </si>
  <si>
    <t>Participim - shendetsi</t>
  </si>
  <si>
    <t>Participim - qerdhja</t>
  </si>
  <si>
    <t>Participim - shp. F.A.</t>
  </si>
  <si>
    <t>Donacion I jashtem</t>
  </si>
  <si>
    <t>Participim I qytetareve</t>
  </si>
  <si>
    <t>Kadaster &amp; gjeodezi</t>
  </si>
  <si>
    <t>Gjithesejt:</t>
  </si>
  <si>
    <t>Provizioni i bankes</t>
  </si>
  <si>
    <t>Totali:</t>
  </si>
  <si>
    <t>Te hyrat pa provizion</t>
  </si>
  <si>
    <t>Totali me provizion</t>
  </si>
  <si>
    <t>Gjobat nga trafiku</t>
  </si>
  <si>
    <t>Gjobat nga gjykata</t>
  </si>
  <si>
    <t>Totali me gjoba:</t>
  </si>
  <si>
    <t xml:space="preserve">RAPORTI PERMBLEDHES I TE HYRAVE BUXHETORE PER MUAJIN JANAR 2023 </t>
  </si>
  <si>
    <t>Shkurt</t>
  </si>
  <si>
    <t>II</t>
  </si>
  <si>
    <t xml:space="preserve">RAPORTI PERMBLEDHES I TE HYRAVE BUXHETORE PER MUAJIN SHKURT 2023 </t>
  </si>
  <si>
    <t>Mars</t>
  </si>
  <si>
    <t>III</t>
  </si>
  <si>
    <t>Prill</t>
  </si>
  <si>
    <t>IV</t>
  </si>
  <si>
    <t xml:space="preserve">RAPORTI PERMBLEDHES I TE HYRAVE BUXHETORE PER MUAJIN MARS 2023 </t>
  </si>
  <si>
    <t xml:space="preserve">RAPORTI PERMBLEDHES I TE HYRAVE BUXHETORE PER MUAJIN PRILL 2023 </t>
  </si>
  <si>
    <t>Maj</t>
  </si>
  <si>
    <t>V</t>
  </si>
  <si>
    <t>RAPORTI PERMBLEDHES I TE HYRAVE BUXHETORE PER MUAJIN MAJ 2023</t>
  </si>
  <si>
    <t>Qershor</t>
  </si>
  <si>
    <t>VI</t>
  </si>
  <si>
    <t>RAPORTI PERMBLEDHES I TE HYRAVE BUXHETORE PER MUAJIN QERSHOR 2023</t>
  </si>
  <si>
    <t>Korrik</t>
  </si>
  <si>
    <t>VII</t>
  </si>
  <si>
    <t>RAPORTI PERMBLEDHES I TE HYRAVE BUXHETORE PER MUAJIN KORRIK 2023</t>
  </si>
  <si>
    <t>Gusht</t>
  </si>
  <si>
    <t>VIII</t>
  </si>
  <si>
    <t>RAPORTI PERMBLEDHES I TE HYRAVE BUXHETORE PER MUAJIN GUSHT 2023</t>
  </si>
  <si>
    <t xml:space="preserve">                 Totali:</t>
  </si>
  <si>
    <t>Çertifikatat e kurorezimit</t>
  </si>
  <si>
    <t>Taksë per flete poseduese</t>
  </si>
  <si>
    <t>Largimi dhe deponimi I automjteve</t>
  </si>
  <si>
    <t>Taksa per ushtrim te veprimtarise</t>
  </si>
  <si>
    <t>Shfryt.prones .publike</t>
  </si>
  <si>
    <t>Qeraja per treg te hapur</t>
  </si>
  <si>
    <t>Participim nga gjeodezia</t>
  </si>
  <si>
    <t>Te hyrat pa participim dhe donacion</t>
  </si>
  <si>
    <t xml:space="preserve">                        Totali:</t>
  </si>
  <si>
    <t xml:space="preserve">                                  Totali:</t>
  </si>
  <si>
    <t xml:space="preserve">                       Totali:</t>
  </si>
  <si>
    <t xml:space="preserve">              Totali:</t>
  </si>
  <si>
    <t xml:space="preserve">                Totali:</t>
  </si>
  <si>
    <t>RAPORTI PERMBLEDHES I TE HYRAVE BUXHETORE PER MUAJIN SHTATOR 2023</t>
  </si>
  <si>
    <t xml:space="preserve">                          Totali:</t>
  </si>
  <si>
    <t>RAPORTI PERMBLEDHES I TE HYRAVE BUXHETORE PER MUAJIN TETOR 2023</t>
  </si>
  <si>
    <t>RAPORTI PERMBLEDHES I TE HYRAVE BUXHETORE PER MUAJIN NENTOR 2023</t>
  </si>
  <si>
    <t>RAPORTI PERMBLEDHES I TE HYRAVE BUXHETORE PER MUAJIN DHJETOR 2023</t>
  </si>
  <si>
    <t>SHTATOR</t>
  </si>
  <si>
    <t>TETOR</t>
  </si>
  <si>
    <t>NENTOR</t>
  </si>
  <si>
    <t>DHJETOR</t>
  </si>
  <si>
    <t>Donacion</t>
  </si>
  <si>
    <t>IX</t>
  </si>
  <si>
    <t>X</t>
  </si>
  <si>
    <t>XI</t>
  </si>
  <si>
    <t>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</si>
</sst>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2" fillId="0" borderId="1" xfId="1" applyFont="1" applyBorder="1"/>
    <xf numFmtId="43" fontId="2" fillId="0" borderId="1" xfId="1" applyFont="1" applyFill="1" applyBorder="1"/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43" fontId="3" fillId="3" borderId="1" xfId="1" applyFont="1" applyFill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3" borderId="1" xfId="0" applyFont="1" applyFill="1" applyBorder="1"/>
    <xf numFmtId="0" fontId="7" fillId="0" borderId="0" xfId="0" applyFont="1"/>
    <xf numFmtId="0" fontId="2" fillId="0" borderId="0" xfId="0" applyFont="1"/>
    <xf numFmtId="0" fontId="8" fillId="0" borderId="0" xfId="0" applyFont="1"/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0" fillId="0" borderId="8" xfId="0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2" fillId="3" borderId="1" xfId="1" applyFont="1" applyFill="1" applyBorder="1"/>
    <xf numFmtId="0" fontId="3" fillId="3" borderId="5" xfId="0" applyFont="1" applyFill="1" applyBorder="1" applyAlignment="1">
      <alignment horizontal="center"/>
    </xf>
    <xf numFmtId="43" fontId="7" fillId="3" borderId="1" xfId="1" applyFont="1" applyFill="1" applyBorder="1"/>
    <xf numFmtId="0" fontId="3" fillId="3" borderId="1" xfId="0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1933575</xdr:colOff>
          <xdr:row>0</xdr:row>
          <xdr:rowOff>666750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1552575</xdr:colOff>
          <xdr:row>0</xdr:row>
          <xdr:rowOff>742950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DA9D370F-2F8A-4F15-817D-12A21F8578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1552575</xdr:colOff>
          <xdr:row>0</xdr:row>
          <xdr:rowOff>742950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1AA15459-29F8-4E02-87DB-78BA21EE6D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1552575</xdr:colOff>
          <xdr:row>0</xdr:row>
          <xdr:rowOff>742950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DF4D892F-ECFA-48EA-A6E1-19D0A87866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3</xdr:col>
          <xdr:colOff>1781175</xdr:colOff>
          <xdr:row>0</xdr:row>
          <xdr:rowOff>866775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0</xdr:row>
          <xdr:rowOff>647700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2133600</xdr:colOff>
          <xdr:row>1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0</xdr:row>
          <xdr:rowOff>590550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1066800</xdr:colOff>
          <xdr:row>0</xdr:row>
          <xdr:rowOff>704850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1600200</xdr:colOff>
          <xdr:row>1</xdr:row>
          <xdr:rowOff>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1552575</xdr:colOff>
          <xdr:row>0</xdr:row>
          <xdr:rowOff>742950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1552575</xdr:colOff>
          <xdr:row>0</xdr:row>
          <xdr:rowOff>742950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56A1F8B8-D838-4839-8DBD-9A34A47E02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V%20DHE%20SHPENZIMET%202023/THV%20PER%20VITI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 2023"/>
      <sheetName val="SHKURT - 2023"/>
      <sheetName val="MARS - 2023"/>
      <sheetName val="PRILL - 2023"/>
      <sheetName val="MAJ - 2023"/>
      <sheetName val="QERSHOR - 2023"/>
      <sheetName val="KORRIK - 2023"/>
      <sheetName val="GUSHT 2023"/>
      <sheetName val="SHTATOR 2023"/>
      <sheetName val="TETOR 2023"/>
      <sheetName val="NENTOR 2023"/>
      <sheetName val="DHJETOR 2023"/>
      <sheetName val="TOTALI 2023"/>
      <sheetName val="PARTICIPIM NGA QYTETARET NENTO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L2">
            <v>84157.330000000016</v>
          </cell>
        </row>
        <row r="3">
          <cell r="L3">
            <v>9560</v>
          </cell>
        </row>
        <row r="4">
          <cell r="L4">
            <v>18369.8</v>
          </cell>
        </row>
        <row r="5">
          <cell r="L5">
            <v>136</v>
          </cell>
        </row>
        <row r="6">
          <cell r="L6">
            <v>0</v>
          </cell>
        </row>
        <row r="7">
          <cell r="L7">
            <v>342</v>
          </cell>
        </row>
        <row r="8">
          <cell r="L8">
            <v>5501</v>
          </cell>
        </row>
        <row r="9">
          <cell r="L9">
            <v>1540</v>
          </cell>
        </row>
        <row r="10">
          <cell r="L10">
            <v>156.5</v>
          </cell>
        </row>
        <row r="11">
          <cell r="L11">
            <v>176</v>
          </cell>
        </row>
        <row r="12">
          <cell r="L12">
            <v>2555.34</v>
          </cell>
        </row>
        <row r="13">
          <cell r="L13">
            <v>6820</v>
          </cell>
        </row>
        <row r="14">
          <cell r="L14">
            <v>2203</v>
          </cell>
        </row>
        <row r="15">
          <cell r="L15"/>
        </row>
        <row r="16">
          <cell r="L16">
            <v>650</v>
          </cell>
        </row>
        <row r="17">
          <cell r="L17">
            <v>100</v>
          </cell>
        </row>
        <row r="18">
          <cell r="L18"/>
        </row>
        <row r="19">
          <cell r="L19"/>
        </row>
        <row r="20">
          <cell r="L20">
            <v>1125</v>
          </cell>
        </row>
        <row r="21">
          <cell r="L21"/>
        </row>
        <row r="22">
          <cell r="L22">
            <v>1130</v>
          </cell>
        </row>
        <row r="23">
          <cell r="L23">
            <v>1347.14</v>
          </cell>
        </row>
        <row r="24">
          <cell r="L24">
            <v>4097</v>
          </cell>
        </row>
        <row r="25">
          <cell r="L25"/>
        </row>
        <row r="26">
          <cell r="L26">
            <v>420</v>
          </cell>
        </row>
        <row r="28">
          <cell r="L28">
            <v>5830</v>
          </cell>
        </row>
        <row r="30">
          <cell r="L30">
            <v>13197.92</v>
          </cell>
        </row>
      </sheetData>
      <sheetData sheetId="8">
        <row r="2">
          <cell r="L2">
            <v>51350.270000000004</v>
          </cell>
        </row>
        <row r="3">
          <cell r="L3">
            <v>7515</v>
          </cell>
        </row>
        <row r="4">
          <cell r="L4">
            <v>13193.760000000002</v>
          </cell>
        </row>
        <row r="5">
          <cell r="L5">
            <v>68</v>
          </cell>
        </row>
        <row r="7">
          <cell r="L7">
            <v>112</v>
          </cell>
        </row>
        <row r="8">
          <cell r="L8">
            <v>3497</v>
          </cell>
        </row>
        <row r="9">
          <cell r="L9">
            <v>846</v>
          </cell>
        </row>
        <row r="10">
          <cell r="L10">
            <v>65.510000000000005</v>
          </cell>
        </row>
        <row r="11">
          <cell r="L11">
            <v>144</v>
          </cell>
        </row>
        <row r="12">
          <cell r="L12">
            <v>494</v>
          </cell>
        </row>
        <row r="13">
          <cell r="L13">
            <v>2470</v>
          </cell>
        </row>
        <row r="14">
          <cell r="L14">
            <v>1586</v>
          </cell>
        </row>
        <row r="15">
          <cell r="L15">
            <v>500</v>
          </cell>
        </row>
        <row r="16">
          <cell r="L16">
            <v>430</v>
          </cell>
        </row>
        <row r="17">
          <cell r="L17">
            <v>2104.1</v>
          </cell>
        </row>
        <row r="18">
          <cell r="L18"/>
        </row>
        <row r="19">
          <cell r="L19"/>
        </row>
        <row r="20">
          <cell r="L20"/>
        </row>
        <row r="21">
          <cell r="L21"/>
        </row>
        <row r="22">
          <cell r="L22">
            <v>100</v>
          </cell>
        </row>
        <row r="23">
          <cell r="L23">
            <v>2340.54</v>
          </cell>
        </row>
        <row r="24">
          <cell r="L24">
            <v>2696</v>
          </cell>
        </row>
        <row r="25">
          <cell r="L25">
            <v>2514</v>
          </cell>
        </row>
        <row r="26">
          <cell r="L26">
            <v>14980</v>
          </cell>
        </row>
        <row r="27">
          <cell r="L27"/>
        </row>
        <row r="29">
          <cell r="L29"/>
        </row>
      </sheetData>
      <sheetData sheetId="9"/>
      <sheetData sheetId="10">
        <row r="2">
          <cell r="L2">
            <v>18914.309999999998</v>
          </cell>
        </row>
        <row r="3">
          <cell r="L3">
            <v>7360.5</v>
          </cell>
        </row>
        <row r="4">
          <cell r="L4">
            <v>23853.279999999999</v>
          </cell>
        </row>
        <row r="5">
          <cell r="L5">
            <v>11</v>
          </cell>
        </row>
        <row r="7">
          <cell r="L7">
            <v>113</v>
          </cell>
        </row>
        <row r="8">
          <cell r="L8">
            <v>3000</v>
          </cell>
        </row>
        <row r="9">
          <cell r="L9">
            <v>420</v>
          </cell>
        </row>
        <row r="10">
          <cell r="L10">
            <v>140.80000000000001</v>
          </cell>
        </row>
        <row r="11">
          <cell r="L11">
            <v>90</v>
          </cell>
        </row>
        <row r="12">
          <cell r="L12"/>
        </row>
        <row r="13">
          <cell r="L13">
            <v>1898</v>
          </cell>
        </row>
        <row r="14">
          <cell r="L14">
            <v>2768</v>
          </cell>
        </row>
        <row r="15">
          <cell r="L15"/>
        </row>
        <row r="16">
          <cell r="L16">
            <v>500</v>
          </cell>
        </row>
        <row r="17">
          <cell r="L17">
            <v>835</v>
          </cell>
        </row>
        <row r="18">
          <cell r="L18"/>
        </row>
        <row r="19">
          <cell r="L19"/>
        </row>
        <row r="20">
          <cell r="L20"/>
        </row>
        <row r="21">
          <cell r="L21"/>
        </row>
        <row r="22">
          <cell r="L22">
            <v>591</v>
          </cell>
        </row>
        <row r="23">
          <cell r="L23">
            <v>2918.8</v>
          </cell>
        </row>
        <row r="24">
          <cell r="L24">
            <v>2992</v>
          </cell>
        </row>
        <row r="25">
          <cell r="L25">
            <v>2445</v>
          </cell>
        </row>
        <row r="26">
          <cell r="L26">
            <v>50</v>
          </cell>
        </row>
        <row r="27">
          <cell r="L27"/>
        </row>
        <row r="29">
          <cell r="L29"/>
        </row>
      </sheetData>
      <sheetData sheetId="11">
        <row r="2">
          <cell r="L2">
            <v>47389.510000000009</v>
          </cell>
        </row>
        <row r="3">
          <cell r="L3">
            <v>7530</v>
          </cell>
        </row>
        <row r="4">
          <cell r="L4">
            <v>8498.9700000000012</v>
          </cell>
        </row>
        <row r="5">
          <cell r="L5">
            <v>50</v>
          </cell>
        </row>
        <row r="7">
          <cell r="L7">
            <v>55</v>
          </cell>
        </row>
        <row r="8">
          <cell r="L8">
            <v>2958</v>
          </cell>
        </row>
        <row r="9">
          <cell r="L9">
            <v>1748</v>
          </cell>
        </row>
        <row r="10">
          <cell r="L10">
            <v>532.9</v>
          </cell>
        </row>
        <row r="11">
          <cell r="L11">
            <v>72</v>
          </cell>
        </row>
        <row r="12">
          <cell r="L12">
            <v>1428.8200000000002</v>
          </cell>
        </row>
        <row r="13">
          <cell r="L13">
            <v>6270.5</v>
          </cell>
        </row>
        <row r="14">
          <cell r="L14">
            <v>1278</v>
          </cell>
        </row>
        <row r="15">
          <cell r="L15"/>
        </row>
        <row r="16">
          <cell r="L16">
            <v>230</v>
          </cell>
        </row>
        <row r="17">
          <cell r="L17">
            <v>516</v>
          </cell>
        </row>
        <row r="18">
          <cell r="L18"/>
        </row>
        <row r="19">
          <cell r="L19"/>
        </row>
        <row r="20">
          <cell r="L20">
            <v>890</v>
          </cell>
        </row>
        <row r="21">
          <cell r="L21"/>
        </row>
        <row r="22">
          <cell r="L22"/>
        </row>
        <row r="23">
          <cell r="L23">
            <v>1910.57</v>
          </cell>
        </row>
        <row r="24">
          <cell r="L24">
            <v>3371.1</v>
          </cell>
        </row>
        <row r="25">
          <cell r="L25">
            <v>2505</v>
          </cell>
        </row>
        <row r="27">
          <cell r="L27">
            <v>8</v>
          </cell>
        </row>
        <row r="29">
          <cell r="L29"/>
        </row>
      </sheetData>
      <sheetData sheetId="12">
        <row r="3">
          <cell r="B3">
            <v>36517.94</v>
          </cell>
          <cell r="C3">
            <v>23727.839999999997</v>
          </cell>
          <cell r="D3">
            <v>40184.560000000005</v>
          </cell>
          <cell r="E3">
            <v>66061.77</v>
          </cell>
          <cell r="F3">
            <v>143432.54000000004</v>
          </cell>
          <cell r="G3">
            <v>29531.649999999998</v>
          </cell>
          <cell r="H3">
            <v>37147.800000000003</v>
          </cell>
          <cell r="K3">
            <v>43375.63</v>
          </cell>
        </row>
        <row r="4">
          <cell r="B4">
            <v>6690</v>
          </cell>
          <cell r="C4">
            <v>5780</v>
          </cell>
          <cell r="D4">
            <v>6975</v>
          </cell>
          <cell r="E4">
            <v>4705</v>
          </cell>
          <cell r="F4">
            <v>6555</v>
          </cell>
          <cell r="G4">
            <v>7620</v>
          </cell>
          <cell r="H4">
            <v>7879</v>
          </cell>
          <cell r="K4">
            <v>7880</v>
          </cell>
        </row>
        <row r="5">
          <cell r="B5">
            <v>1882.8200000000002</v>
          </cell>
          <cell r="C5">
            <v>74809.17</v>
          </cell>
          <cell r="D5">
            <v>36440.559999999998</v>
          </cell>
          <cell r="E5">
            <v>15117.49</v>
          </cell>
          <cell r="F5">
            <v>4619.8100000000004</v>
          </cell>
          <cell r="G5">
            <v>15280.329999999998</v>
          </cell>
          <cell r="H5">
            <v>86070.51</v>
          </cell>
          <cell r="K5">
            <v>5146.1399999999994</v>
          </cell>
        </row>
        <row r="6">
          <cell r="B6">
            <v>32</v>
          </cell>
          <cell r="C6">
            <v>9</v>
          </cell>
          <cell r="D6">
            <v>126</v>
          </cell>
          <cell r="E6">
            <v>20</v>
          </cell>
          <cell r="F6">
            <v>53</v>
          </cell>
          <cell r="G6">
            <v>91</v>
          </cell>
          <cell r="H6">
            <v>70</v>
          </cell>
          <cell r="K6">
            <v>14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40</v>
          </cell>
          <cell r="F7">
            <v>0</v>
          </cell>
          <cell r="G7">
            <v>50</v>
          </cell>
          <cell r="H7">
            <v>1</v>
          </cell>
          <cell r="K7">
            <v>0</v>
          </cell>
        </row>
        <row r="8">
          <cell r="B8">
            <v>0</v>
          </cell>
          <cell r="C8">
            <v>55</v>
          </cell>
          <cell r="D8">
            <v>113</v>
          </cell>
          <cell r="E8">
            <v>0</v>
          </cell>
          <cell r="F8">
            <v>116</v>
          </cell>
          <cell r="G8">
            <v>123</v>
          </cell>
          <cell r="H8">
            <v>110</v>
          </cell>
          <cell r="K8">
            <v>280</v>
          </cell>
        </row>
        <row r="9">
          <cell r="B9">
            <v>3274</v>
          </cell>
          <cell r="C9">
            <v>2866</v>
          </cell>
          <cell r="D9">
            <v>3231</v>
          </cell>
          <cell r="E9">
            <v>2738</v>
          </cell>
          <cell r="F9">
            <v>4205</v>
          </cell>
          <cell r="G9">
            <v>3383</v>
          </cell>
          <cell r="H9">
            <v>4294</v>
          </cell>
          <cell r="K9">
            <v>3381</v>
          </cell>
        </row>
        <row r="10">
          <cell r="B10">
            <v>372</v>
          </cell>
          <cell r="C10">
            <v>0</v>
          </cell>
          <cell r="D10">
            <v>464</v>
          </cell>
          <cell r="E10">
            <v>340</v>
          </cell>
          <cell r="F10">
            <v>300</v>
          </cell>
          <cell r="G10">
            <v>592</v>
          </cell>
          <cell r="H10">
            <v>400</v>
          </cell>
          <cell r="K10">
            <v>400</v>
          </cell>
        </row>
        <row r="11">
          <cell r="B11">
            <v>362.6</v>
          </cell>
          <cell r="C11">
            <v>312.89999999999998</v>
          </cell>
          <cell r="D11">
            <v>147.1</v>
          </cell>
          <cell r="E11">
            <v>107.41</v>
          </cell>
          <cell r="F11">
            <v>257.8</v>
          </cell>
          <cell r="G11">
            <v>93.9</v>
          </cell>
          <cell r="H11">
            <v>101.89999999999999</v>
          </cell>
          <cell r="K11">
            <v>89.300000000000011</v>
          </cell>
        </row>
        <row r="12">
          <cell r="F12">
            <v>72</v>
          </cell>
          <cell r="G12">
            <v>108</v>
          </cell>
          <cell r="H12">
            <v>90</v>
          </cell>
          <cell r="K12">
            <v>140</v>
          </cell>
        </row>
        <row r="13">
          <cell r="B13">
            <v>0</v>
          </cell>
          <cell r="C13">
            <v>1447.9199999999998</v>
          </cell>
          <cell r="D13">
            <v>1474.1599999999999</v>
          </cell>
          <cell r="E13">
            <v>346.07</v>
          </cell>
          <cell r="F13">
            <v>253</v>
          </cell>
          <cell r="G13">
            <v>0</v>
          </cell>
          <cell r="H13">
            <v>167.5</v>
          </cell>
          <cell r="K13">
            <v>0</v>
          </cell>
        </row>
        <row r="14">
          <cell r="B14">
            <v>1389</v>
          </cell>
          <cell r="C14">
            <v>1217</v>
          </cell>
          <cell r="D14">
            <v>2476</v>
          </cell>
          <cell r="E14">
            <v>1139</v>
          </cell>
          <cell r="F14">
            <v>1715</v>
          </cell>
          <cell r="G14">
            <v>1200</v>
          </cell>
          <cell r="H14">
            <v>1906</v>
          </cell>
          <cell r="K14">
            <v>1845</v>
          </cell>
        </row>
        <row r="15">
          <cell r="B15">
            <v>0</v>
          </cell>
          <cell r="C15">
            <v>345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</row>
        <row r="16">
          <cell r="B16">
            <v>5500</v>
          </cell>
          <cell r="C16">
            <v>150</v>
          </cell>
          <cell r="D16">
            <v>2442.23</v>
          </cell>
          <cell r="E16">
            <v>230</v>
          </cell>
          <cell r="F16">
            <v>115</v>
          </cell>
          <cell r="G16">
            <v>1200</v>
          </cell>
          <cell r="H16">
            <v>415.4</v>
          </cell>
          <cell r="K16">
            <v>560</v>
          </cell>
        </row>
        <row r="17">
          <cell r="B17">
            <v>233</v>
          </cell>
          <cell r="C17">
            <v>465</v>
          </cell>
          <cell r="D17">
            <v>928.5</v>
          </cell>
          <cell r="E17">
            <v>80</v>
          </cell>
          <cell r="F17">
            <v>1345</v>
          </cell>
          <cell r="G17">
            <v>218</v>
          </cell>
          <cell r="H17">
            <v>640</v>
          </cell>
          <cell r="K17">
            <v>575</v>
          </cell>
        </row>
        <row r="18">
          <cell r="B18">
            <v>4040</v>
          </cell>
          <cell r="C18">
            <v>4660</v>
          </cell>
          <cell r="D18">
            <v>9740</v>
          </cell>
          <cell r="E18">
            <v>5760</v>
          </cell>
          <cell r="F18">
            <v>9817.5</v>
          </cell>
          <cell r="G18">
            <v>4633.1000000000004</v>
          </cell>
          <cell r="H18">
            <v>3155</v>
          </cell>
          <cell r="K18">
            <v>2255</v>
          </cell>
        </row>
        <row r="19">
          <cell r="B19">
            <v>0</v>
          </cell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B21">
            <v>1383.03</v>
          </cell>
          <cell r="C21">
            <v>150</v>
          </cell>
          <cell r="D21">
            <v>1260</v>
          </cell>
          <cell r="E21">
            <v>50</v>
          </cell>
          <cell r="F21">
            <v>800</v>
          </cell>
          <cell r="G21">
            <v>1692.02</v>
          </cell>
          <cell r="H21">
            <v>2209.0299999999997</v>
          </cell>
          <cell r="K21">
            <v>1660</v>
          </cell>
        </row>
        <row r="22">
          <cell r="B22">
            <v>0</v>
          </cell>
          <cell r="C22">
            <v>0</v>
          </cell>
          <cell r="D22">
            <v>0</v>
          </cell>
          <cell r="F22">
            <v>1030</v>
          </cell>
          <cell r="G22">
            <v>0</v>
          </cell>
          <cell r="H22">
            <v>0</v>
          </cell>
          <cell r="K22">
            <v>0</v>
          </cell>
        </row>
        <row r="23">
          <cell r="B23">
            <v>290</v>
          </cell>
          <cell r="C23">
            <v>100</v>
          </cell>
          <cell r="D23">
            <v>291</v>
          </cell>
          <cell r="E23">
            <v>500</v>
          </cell>
          <cell r="F23">
            <v>869</v>
          </cell>
          <cell r="G23">
            <v>591</v>
          </cell>
          <cell r="H23">
            <v>300</v>
          </cell>
          <cell r="K23">
            <v>1073</v>
          </cell>
        </row>
        <row r="24">
          <cell r="B24">
            <v>615</v>
          </cell>
          <cell r="C24">
            <v>2683.1</v>
          </cell>
          <cell r="D24">
            <v>4819.96</v>
          </cell>
          <cell r="E24">
            <v>2335</v>
          </cell>
          <cell r="F24">
            <v>2145.6800000000003</v>
          </cell>
          <cell r="G24">
            <v>1323.88</v>
          </cell>
          <cell r="H24">
            <v>762.88</v>
          </cell>
          <cell r="K24">
            <v>5474.26</v>
          </cell>
        </row>
        <row r="25">
          <cell r="B25">
            <v>3536.5</v>
          </cell>
          <cell r="C25">
            <v>3101.5</v>
          </cell>
          <cell r="D25">
            <v>3141.5</v>
          </cell>
          <cell r="E25">
            <v>2053</v>
          </cell>
          <cell r="F25">
            <v>2129.5</v>
          </cell>
          <cell r="G25">
            <v>2784</v>
          </cell>
          <cell r="H25">
            <v>2245.5</v>
          </cell>
          <cell r="K25">
            <v>2715.5</v>
          </cell>
        </row>
        <row r="26">
          <cell r="B26">
            <v>2553</v>
          </cell>
          <cell r="C26">
            <v>2603</v>
          </cell>
          <cell r="D26">
            <v>2604</v>
          </cell>
          <cell r="E26">
            <v>2873</v>
          </cell>
          <cell r="F26">
            <v>2703</v>
          </cell>
          <cell r="G26">
            <v>2502</v>
          </cell>
          <cell r="H26">
            <v>1557</v>
          </cell>
          <cell r="K26">
            <v>2475</v>
          </cell>
        </row>
        <row r="27">
          <cell r="B27">
            <v>50</v>
          </cell>
          <cell r="C27">
            <v>2410</v>
          </cell>
          <cell r="D27">
            <v>15820</v>
          </cell>
          <cell r="E27">
            <v>1460</v>
          </cell>
          <cell r="F27">
            <v>1000</v>
          </cell>
          <cell r="G27">
            <v>550</v>
          </cell>
          <cell r="H27">
            <v>970</v>
          </cell>
          <cell r="K27">
            <v>1700</v>
          </cell>
        </row>
        <row r="28">
          <cell r="B28">
            <v>9</v>
          </cell>
          <cell r="C28">
            <v>18</v>
          </cell>
          <cell r="D28">
            <v>12</v>
          </cell>
          <cell r="E28">
            <v>39</v>
          </cell>
          <cell r="F28">
            <v>16</v>
          </cell>
          <cell r="G28">
            <v>8</v>
          </cell>
          <cell r="H28">
            <v>11</v>
          </cell>
          <cell r="K28">
            <v>4</v>
          </cell>
        </row>
        <row r="29">
          <cell r="B29">
            <v>3010</v>
          </cell>
          <cell r="C29">
            <v>3786</v>
          </cell>
          <cell r="D29">
            <v>7092</v>
          </cell>
          <cell r="E29">
            <v>4575</v>
          </cell>
          <cell r="F29">
            <v>5368</v>
          </cell>
          <cell r="G29">
            <v>3904</v>
          </cell>
          <cell r="H29">
            <v>2368</v>
          </cell>
        </row>
        <row r="30">
          <cell r="B30">
            <v>1510.5</v>
          </cell>
          <cell r="D30">
            <v>426739.48</v>
          </cell>
          <cell r="F30">
            <v>1728.51</v>
          </cell>
          <cell r="G30">
            <v>0</v>
          </cell>
          <cell r="H30">
            <v>0</v>
          </cell>
        </row>
        <row r="31">
          <cell r="B31">
            <v>600</v>
          </cell>
          <cell r="D31"/>
          <cell r="E31">
            <v>14520</v>
          </cell>
          <cell r="F31">
            <v>0</v>
          </cell>
          <cell r="H31">
            <v>0</v>
          </cell>
        </row>
        <row r="33">
          <cell r="B33">
            <v>27</v>
          </cell>
          <cell r="C33">
            <v>30.5</v>
          </cell>
          <cell r="D33">
            <v>39</v>
          </cell>
          <cell r="F33">
            <v>36.5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3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0E065-54C2-46D6-BC11-CDB81F7A4150}">
  <dimension ref="A1:F42"/>
  <sheetViews>
    <sheetView view="pageBreakPreview" topLeftCell="A13" zoomScaleNormal="120" zoomScaleSheetLayoutView="100" zoomScalePageLayoutView="120" workbookViewId="0">
      <selection activeCell="D37" sqref="D37"/>
    </sheetView>
  </sheetViews>
  <sheetFormatPr defaultRowHeight="15" x14ac:dyDescent="0.25"/>
  <cols>
    <col min="1" max="1" width="8.28515625" customWidth="1"/>
    <col min="2" max="2" width="16.42578125" customWidth="1"/>
    <col min="3" max="3" width="39.28515625" customWidth="1"/>
    <col min="4" max="4" width="28.5703125" customWidth="1"/>
  </cols>
  <sheetData>
    <row r="1" spans="1:6" ht="53.25" customHeight="1" x14ac:dyDescent="0.25"/>
    <row r="2" spans="1:6" s="20" customFormat="1" ht="15.75" x14ac:dyDescent="0.25">
      <c r="A2" s="21" t="s">
        <v>37</v>
      </c>
      <c r="B2" s="21"/>
      <c r="C2" s="21"/>
      <c r="D2" s="21"/>
      <c r="E2" s="21"/>
      <c r="F2" s="19"/>
    </row>
    <row r="3" spans="1:6" ht="15.75" x14ac:dyDescent="0.25">
      <c r="A3" s="3" t="s">
        <v>0</v>
      </c>
      <c r="B3" s="3" t="s">
        <v>1</v>
      </c>
      <c r="C3" s="3" t="s">
        <v>2</v>
      </c>
      <c r="D3" s="3" t="s">
        <v>3</v>
      </c>
    </row>
    <row r="4" spans="1:6" ht="15.75" x14ac:dyDescent="0.25">
      <c r="A4" s="3"/>
      <c r="B4" s="3" t="s">
        <v>4</v>
      </c>
      <c r="C4" s="3" t="s">
        <v>5</v>
      </c>
      <c r="D4" s="3" t="s">
        <v>6</v>
      </c>
    </row>
    <row r="5" spans="1:6" ht="15.75" x14ac:dyDescent="0.25">
      <c r="A5" s="4">
        <v>1</v>
      </c>
      <c r="B5" s="5">
        <v>40110</v>
      </c>
      <c r="C5" s="4" t="s">
        <v>7</v>
      </c>
      <c r="D5" s="1">
        <f>'[1]TOTALI 2023'!$B$3</f>
        <v>36517.94</v>
      </c>
    </row>
    <row r="6" spans="1:6" ht="15.75" x14ac:dyDescent="0.25">
      <c r="A6" s="4">
        <v>2</v>
      </c>
      <c r="B6" s="5">
        <v>50001</v>
      </c>
      <c r="C6" s="4" t="s">
        <v>8</v>
      </c>
      <c r="D6" s="2">
        <f>'[1]TOTALI 2023'!$B$4</f>
        <v>6690</v>
      </c>
    </row>
    <row r="7" spans="1:6" ht="15.75" x14ac:dyDescent="0.25">
      <c r="A7" s="4">
        <v>3</v>
      </c>
      <c r="B7" s="5">
        <v>50009</v>
      </c>
      <c r="C7" s="4" t="s">
        <v>9</v>
      </c>
      <c r="D7" s="1">
        <f>'[1]TOTALI 2023'!$B$5</f>
        <v>1882.8200000000002</v>
      </c>
    </row>
    <row r="8" spans="1:6" ht="15.75" x14ac:dyDescent="0.25">
      <c r="A8" s="4">
        <v>4</v>
      </c>
      <c r="B8" s="5">
        <v>50013</v>
      </c>
      <c r="C8" s="4" t="s">
        <v>10</v>
      </c>
      <c r="D8" s="2">
        <f>'[1]TOTALI 2023'!$B$6</f>
        <v>32</v>
      </c>
    </row>
    <row r="9" spans="1:6" ht="15.75" x14ac:dyDescent="0.25">
      <c r="A9" s="4">
        <v>5</v>
      </c>
      <c r="B9" s="5">
        <v>50014</v>
      </c>
      <c r="C9" s="4" t="s">
        <v>60</v>
      </c>
      <c r="D9" s="2">
        <f>'[1]TOTALI 2023'!$B$7</f>
        <v>0</v>
      </c>
    </row>
    <row r="10" spans="1:6" ht="15.75" x14ac:dyDescent="0.25">
      <c r="A10" s="4">
        <v>6</v>
      </c>
      <c r="B10" s="5">
        <v>50015</v>
      </c>
      <c r="C10" s="4" t="s">
        <v>11</v>
      </c>
      <c r="D10" s="2">
        <f>'[1]TOTALI 2023'!$B$8</f>
        <v>0</v>
      </c>
    </row>
    <row r="11" spans="1:6" ht="15.75" x14ac:dyDescent="0.25">
      <c r="A11" s="4">
        <v>7</v>
      </c>
      <c r="B11" s="5">
        <v>50016</v>
      </c>
      <c r="C11" s="4" t="s">
        <v>12</v>
      </c>
      <c r="D11" s="2">
        <f>'[1]TOTALI 2023'!$B$9</f>
        <v>3274</v>
      </c>
    </row>
    <row r="12" spans="1:6" ht="15.75" x14ac:dyDescent="0.25">
      <c r="A12" s="4">
        <v>8</v>
      </c>
      <c r="B12" s="5">
        <v>50017</v>
      </c>
      <c r="C12" s="4" t="s">
        <v>13</v>
      </c>
      <c r="D12" s="2">
        <f>'[1]TOTALI 2023'!$B$10</f>
        <v>372</v>
      </c>
    </row>
    <row r="13" spans="1:6" ht="15.75" x14ac:dyDescent="0.25">
      <c r="A13" s="4">
        <v>9</v>
      </c>
      <c r="B13" s="5">
        <v>50019</v>
      </c>
      <c r="C13" s="4" t="s">
        <v>14</v>
      </c>
      <c r="D13" s="2">
        <f>'[1]TOTALI 2023'!$B$11</f>
        <v>362.6</v>
      </c>
    </row>
    <row r="14" spans="1:6" ht="15.75" x14ac:dyDescent="0.25">
      <c r="A14" s="4">
        <v>10</v>
      </c>
      <c r="B14" s="5">
        <v>50024</v>
      </c>
      <c r="C14" s="4" t="s">
        <v>15</v>
      </c>
      <c r="D14" s="2">
        <v>0</v>
      </c>
    </row>
    <row r="15" spans="1:6" ht="15.75" x14ac:dyDescent="0.25">
      <c r="A15" s="4">
        <v>11</v>
      </c>
      <c r="B15" s="5">
        <v>50026</v>
      </c>
      <c r="C15" s="4" t="s">
        <v>16</v>
      </c>
      <c r="D15" s="2">
        <f>'[1]TOTALI 2023'!$B$13</f>
        <v>0</v>
      </c>
    </row>
    <row r="16" spans="1:6" ht="15.75" x14ac:dyDescent="0.25">
      <c r="A16" s="4">
        <v>12</v>
      </c>
      <c r="B16" s="5">
        <v>50032</v>
      </c>
      <c r="C16" s="4" t="s">
        <v>61</v>
      </c>
      <c r="D16" s="2">
        <f>'[1]TOTALI 2023'!$B$14</f>
        <v>1389</v>
      </c>
    </row>
    <row r="17" spans="1:4" ht="15.75" x14ac:dyDescent="0.25">
      <c r="A17" s="4">
        <v>13</v>
      </c>
      <c r="B17" s="5">
        <v>50103</v>
      </c>
      <c r="C17" s="4" t="s">
        <v>62</v>
      </c>
      <c r="D17" s="1">
        <f>'[1]TOTALI 2023'!$B$15</f>
        <v>0</v>
      </c>
    </row>
    <row r="18" spans="1:4" ht="15.75" x14ac:dyDescent="0.25">
      <c r="A18" s="4">
        <v>14</v>
      </c>
      <c r="B18" s="5">
        <v>50104</v>
      </c>
      <c r="C18" s="4" t="s">
        <v>17</v>
      </c>
      <c r="D18" s="1">
        <f>'[1]TOTALI 2023'!$B$16</f>
        <v>5500</v>
      </c>
    </row>
    <row r="19" spans="1:4" ht="15.75" x14ac:dyDescent="0.25">
      <c r="A19" s="4">
        <v>15</v>
      </c>
      <c r="B19" s="5">
        <v>50205</v>
      </c>
      <c r="C19" s="4" t="s">
        <v>18</v>
      </c>
      <c r="D19" s="1">
        <f>'[1]TOTALI 2023'!$B$17</f>
        <v>233</v>
      </c>
    </row>
    <row r="20" spans="1:4" ht="15.75" x14ac:dyDescent="0.25">
      <c r="A20" s="4">
        <v>16</v>
      </c>
      <c r="B20" s="5">
        <v>50029</v>
      </c>
      <c r="C20" s="4" t="s">
        <v>63</v>
      </c>
      <c r="D20" s="2">
        <f>'[1]TOTALI 2023'!$B$18</f>
        <v>4040</v>
      </c>
    </row>
    <row r="21" spans="1:4" ht="15.75" x14ac:dyDescent="0.25">
      <c r="A21" s="4">
        <v>17</v>
      </c>
      <c r="B21" s="5">
        <v>50401</v>
      </c>
      <c r="C21" s="4" t="s">
        <v>19</v>
      </c>
      <c r="D21" s="1">
        <f>'[1]TOTALI 2023'!$B$19</f>
        <v>0</v>
      </c>
    </row>
    <row r="22" spans="1:4" ht="15.75" x14ac:dyDescent="0.25">
      <c r="A22" s="4">
        <v>18</v>
      </c>
      <c r="B22" s="5">
        <v>50403</v>
      </c>
      <c r="C22" s="4" t="s">
        <v>20</v>
      </c>
      <c r="D22" s="2">
        <f>'[1]TOTALI 2023'!$B$20</f>
        <v>0</v>
      </c>
    </row>
    <row r="23" spans="1:4" ht="15.75" x14ac:dyDescent="0.25">
      <c r="A23" s="4">
        <v>19</v>
      </c>
      <c r="B23" s="5">
        <v>50405</v>
      </c>
      <c r="C23" s="4" t="s">
        <v>64</v>
      </c>
      <c r="D23" s="2">
        <f>'[1]TOTALI 2023'!$B$21</f>
        <v>1383.03</v>
      </c>
    </row>
    <row r="24" spans="1:4" ht="15.75" x14ac:dyDescent="0.25">
      <c r="A24" s="4">
        <v>20</v>
      </c>
      <c r="B24" s="5">
        <v>50406</v>
      </c>
      <c r="C24" s="4" t="s">
        <v>65</v>
      </c>
      <c r="D24" s="2">
        <f>'[1]TOTALI 2023'!$B$22</f>
        <v>0</v>
      </c>
    </row>
    <row r="25" spans="1:4" ht="15.75" x14ac:dyDescent="0.25">
      <c r="A25" s="4">
        <v>21</v>
      </c>
      <c r="B25" s="5">
        <v>50407</v>
      </c>
      <c r="C25" s="4" t="s">
        <v>21</v>
      </c>
      <c r="D25" s="2">
        <f>'[1]TOTALI 2023'!$B$23</f>
        <v>290</v>
      </c>
    </row>
    <row r="26" spans="1:4" ht="15.75" x14ac:dyDescent="0.25">
      <c r="A26" s="4">
        <v>22</v>
      </c>
      <c r="B26" s="5">
        <v>50408</v>
      </c>
      <c r="C26" s="4" t="s">
        <v>22</v>
      </c>
      <c r="D26" s="2">
        <f>'[1]TOTALI 2023'!$B$24</f>
        <v>615</v>
      </c>
    </row>
    <row r="27" spans="1:4" ht="15.75" x14ac:dyDescent="0.25">
      <c r="A27" s="4">
        <v>23</v>
      </c>
      <c r="B27" s="5">
        <v>50409</v>
      </c>
      <c r="C27" s="4" t="s">
        <v>23</v>
      </c>
      <c r="D27" s="2">
        <f>'[1]TOTALI 2023'!$B$25</f>
        <v>3536.5</v>
      </c>
    </row>
    <row r="28" spans="1:4" ht="15.75" x14ac:dyDescent="0.25">
      <c r="A28" s="4">
        <v>24</v>
      </c>
      <c r="B28" s="5">
        <v>50409</v>
      </c>
      <c r="C28" s="4" t="s">
        <v>24</v>
      </c>
      <c r="D28" s="1">
        <f>'[1]TOTALI 2023'!$B$26</f>
        <v>2553</v>
      </c>
    </row>
    <row r="29" spans="1:4" ht="15.75" x14ac:dyDescent="0.25">
      <c r="A29" s="4">
        <v>25</v>
      </c>
      <c r="B29" s="5">
        <v>50409</v>
      </c>
      <c r="C29" s="4" t="s">
        <v>25</v>
      </c>
      <c r="D29" s="1">
        <f>'[1]TOTALI 2023'!$B$27</f>
        <v>50</v>
      </c>
    </row>
    <row r="30" spans="1:4" ht="15.75" x14ac:dyDescent="0.25">
      <c r="A30" s="4">
        <v>26</v>
      </c>
      <c r="B30" s="5">
        <v>50409</v>
      </c>
      <c r="C30" s="4" t="s">
        <v>66</v>
      </c>
      <c r="D30" s="1">
        <f>'[1]TOTALI 2023'!$B$28</f>
        <v>9</v>
      </c>
    </row>
    <row r="31" spans="1:4" ht="15.75" x14ac:dyDescent="0.25">
      <c r="A31" s="4">
        <v>27</v>
      </c>
      <c r="B31" s="5">
        <v>56000</v>
      </c>
      <c r="C31" s="4" t="s">
        <v>82</v>
      </c>
      <c r="D31" s="2">
        <f>'[1]TOTALI 2023'!$B$30+'[1]TOTALI 2023'!$B$31+12334.44</f>
        <v>14444.94</v>
      </c>
    </row>
    <row r="32" spans="1:4" ht="15.75" x14ac:dyDescent="0.25">
      <c r="A32" s="4">
        <v>28</v>
      </c>
      <c r="B32" s="5">
        <v>55600</v>
      </c>
      <c r="C32" s="4" t="s">
        <v>27</v>
      </c>
      <c r="D32" s="2">
        <f>'[1]TOTALI 2023'!$B$31</f>
        <v>0</v>
      </c>
    </row>
    <row r="33" spans="1:4" ht="15.75" x14ac:dyDescent="0.25">
      <c r="A33" s="6">
        <v>29</v>
      </c>
      <c r="B33" s="7">
        <v>50504</v>
      </c>
      <c r="C33" s="4" t="s">
        <v>28</v>
      </c>
      <c r="D33" s="1">
        <f>'[1]TOTALI 2023'!$B$29</f>
        <v>3010</v>
      </c>
    </row>
    <row r="34" spans="1:4" ht="15.75" x14ac:dyDescent="0.25">
      <c r="A34" s="8"/>
      <c r="B34" s="9"/>
      <c r="C34" s="10" t="s">
        <v>29</v>
      </c>
      <c r="D34" s="11">
        <f t="shared" ref="D34" si="0">SUM(D5:D33)</f>
        <v>86184.83</v>
      </c>
    </row>
    <row r="35" spans="1:4" ht="15.75" x14ac:dyDescent="0.25">
      <c r="A35" s="23"/>
      <c r="B35" s="24"/>
      <c r="C35" s="14" t="s">
        <v>67</v>
      </c>
      <c r="D35" s="1">
        <f>D34-D31-D32</f>
        <v>71739.89</v>
      </c>
    </row>
    <row r="36" spans="1:4" ht="15.75" x14ac:dyDescent="0.25">
      <c r="A36" s="25"/>
      <c r="B36" s="15">
        <v>11111</v>
      </c>
      <c r="C36" s="14" t="s">
        <v>30</v>
      </c>
      <c r="D36" s="1">
        <f>'[1]TOTALI 2023'!$B$33</f>
        <v>27</v>
      </c>
    </row>
    <row r="37" spans="1:4" ht="15.75" x14ac:dyDescent="0.25">
      <c r="A37" s="27" t="s">
        <v>71</v>
      </c>
      <c r="B37" s="28"/>
      <c r="C37" s="4" t="s">
        <v>32</v>
      </c>
      <c r="D37" s="1">
        <f>D34-D36</f>
        <v>86157.83</v>
      </c>
    </row>
    <row r="38" spans="1:4" ht="15.75" x14ac:dyDescent="0.25">
      <c r="A38" s="16"/>
      <c r="B38" s="17"/>
      <c r="C38" s="18" t="s">
        <v>33</v>
      </c>
      <c r="D38" s="11">
        <f>D34+D36</f>
        <v>86211.83</v>
      </c>
    </row>
    <row r="39" spans="1:4" ht="15.75" x14ac:dyDescent="0.25">
      <c r="A39" s="16"/>
      <c r="B39" s="17"/>
      <c r="C39" s="4" t="s">
        <v>34</v>
      </c>
      <c r="D39" s="1">
        <v>28500</v>
      </c>
    </row>
    <row r="40" spans="1:4" ht="15.75" x14ac:dyDescent="0.25">
      <c r="A40" s="16"/>
      <c r="B40" s="17"/>
      <c r="C40" s="4" t="s">
        <v>35</v>
      </c>
      <c r="D40" s="1">
        <v>1365</v>
      </c>
    </row>
    <row r="41" spans="1:4" ht="15.75" x14ac:dyDescent="0.25">
      <c r="A41" s="16"/>
      <c r="B41" s="17"/>
      <c r="C41" s="18" t="s">
        <v>36</v>
      </c>
      <c r="D41" s="11">
        <f>D34+D39+D40</f>
        <v>116049.83</v>
      </c>
    </row>
    <row r="42" spans="1:4" x14ac:dyDescent="0.25">
      <c r="D42" s="37"/>
    </row>
  </sheetData>
  <mergeCells count="1">
    <mergeCell ref="A37:B37"/>
  </mergeCells>
  <pageMargins left="0.7" right="0.7" top="0.75" bottom="0.75" header="0.3" footer="0.3"/>
  <pageSetup paperSize="9" scale="94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CorelPHOTOPAINT.Image.13" shapeId="102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1933575</xdr:colOff>
                <xdr:row>0</xdr:row>
                <xdr:rowOff>666750</xdr:rowOff>
              </to>
            </anchor>
          </objectPr>
        </oleObject>
      </mc:Choice>
      <mc:Fallback>
        <oleObject progId="CorelPHOTOPAINT.Image.13" shapeId="102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AA12-7744-4FA1-B35D-B4971D5B09B8}">
  <dimension ref="A1:F41"/>
  <sheetViews>
    <sheetView view="pageBreakPreview" zoomScaleNormal="100" zoomScaleSheetLayoutView="100" workbookViewId="0">
      <selection activeCell="D39" sqref="D39"/>
    </sheetView>
  </sheetViews>
  <sheetFormatPr defaultRowHeight="15" x14ac:dyDescent="0.25"/>
  <cols>
    <col min="1" max="1" width="8.85546875" customWidth="1"/>
    <col min="2" max="2" width="17.7109375" customWidth="1"/>
    <col min="3" max="3" width="36.42578125" customWidth="1"/>
    <col min="4" max="4" width="24.140625" customWidth="1"/>
  </cols>
  <sheetData>
    <row r="1" spans="1:6" ht="60" customHeight="1" x14ac:dyDescent="0.25"/>
    <row r="2" spans="1:6" s="20" customFormat="1" ht="15.75" x14ac:dyDescent="0.25">
      <c r="A2" s="21" t="s">
        <v>75</v>
      </c>
      <c r="B2" s="21"/>
      <c r="C2" s="21"/>
      <c r="D2" s="21"/>
      <c r="E2" s="21"/>
      <c r="F2" s="19"/>
    </row>
    <row r="3" spans="1:6" ht="15.75" x14ac:dyDescent="0.25">
      <c r="A3" s="3" t="s">
        <v>0</v>
      </c>
      <c r="B3" s="3" t="s">
        <v>1</v>
      </c>
      <c r="C3" s="3" t="s">
        <v>2</v>
      </c>
      <c r="D3" s="3" t="s">
        <v>79</v>
      </c>
    </row>
    <row r="4" spans="1:6" ht="15.75" x14ac:dyDescent="0.25">
      <c r="A4" s="3"/>
      <c r="B4" s="3" t="s">
        <v>4</v>
      </c>
      <c r="C4" s="3" t="s">
        <v>5</v>
      </c>
      <c r="D4" s="3" t="s">
        <v>84</v>
      </c>
    </row>
    <row r="5" spans="1:6" ht="15.75" x14ac:dyDescent="0.25">
      <c r="A5" s="4">
        <v>1</v>
      </c>
      <c r="B5" s="5">
        <v>40110</v>
      </c>
      <c r="C5" s="4" t="s">
        <v>7</v>
      </c>
      <c r="D5" s="2">
        <f>'[1]TOTALI 2023'!$K$3</f>
        <v>43375.63</v>
      </c>
    </row>
    <row r="6" spans="1:6" ht="15.75" x14ac:dyDescent="0.25">
      <c r="A6" s="4">
        <v>2</v>
      </c>
      <c r="B6" s="5">
        <v>50001</v>
      </c>
      <c r="C6" s="4" t="s">
        <v>8</v>
      </c>
      <c r="D6" s="2">
        <f>'[1]TOTALI 2023'!$K$4</f>
        <v>7880</v>
      </c>
    </row>
    <row r="7" spans="1:6" ht="15.75" x14ac:dyDescent="0.25">
      <c r="A7" s="4">
        <v>3</v>
      </c>
      <c r="B7" s="5">
        <v>50009</v>
      </c>
      <c r="C7" s="4" t="s">
        <v>9</v>
      </c>
      <c r="D7" s="2">
        <f>'[1]TOTALI 2023'!$K$5</f>
        <v>5146.1399999999994</v>
      </c>
    </row>
    <row r="8" spans="1:6" ht="15.75" x14ac:dyDescent="0.25">
      <c r="A8" s="4">
        <v>4</v>
      </c>
      <c r="B8" s="5">
        <v>50013</v>
      </c>
      <c r="C8" s="4" t="s">
        <v>10</v>
      </c>
      <c r="D8" s="2">
        <f>'[1]TOTALI 2023'!$K$6</f>
        <v>14</v>
      </c>
    </row>
    <row r="9" spans="1:6" ht="15.75" x14ac:dyDescent="0.25">
      <c r="A9" s="4">
        <v>5</v>
      </c>
      <c r="B9" s="5">
        <v>50014</v>
      </c>
      <c r="C9" s="4" t="s">
        <v>60</v>
      </c>
      <c r="D9" s="2">
        <f>'[1]TOTALI 2023'!$K$7</f>
        <v>0</v>
      </c>
    </row>
    <row r="10" spans="1:6" ht="15.75" x14ac:dyDescent="0.25">
      <c r="A10" s="4">
        <v>6</v>
      </c>
      <c r="B10" s="5">
        <v>50015</v>
      </c>
      <c r="C10" s="4" t="s">
        <v>11</v>
      </c>
      <c r="D10" s="2">
        <f>'[1]TOTALI 2023'!$K$8</f>
        <v>280</v>
      </c>
    </row>
    <row r="11" spans="1:6" ht="15.75" x14ac:dyDescent="0.25">
      <c r="A11" s="4">
        <v>7</v>
      </c>
      <c r="B11" s="5">
        <v>50016</v>
      </c>
      <c r="C11" s="4" t="s">
        <v>12</v>
      </c>
      <c r="D11" s="2">
        <f>'[1]TOTALI 2023'!$K$9</f>
        <v>3381</v>
      </c>
    </row>
    <row r="12" spans="1:6" ht="15.75" x14ac:dyDescent="0.25">
      <c r="A12" s="4">
        <v>8</v>
      </c>
      <c r="B12" s="5">
        <v>50017</v>
      </c>
      <c r="C12" s="4" t="s">
        <v>13</v>
      </c>
      <c r="D12" s="2">
        <f>'[1]TOTALI 2023'!$K$10</f>
        <v>400</v>
      </c>
    </row>
    <row r="13" spans="1:6" ht="15.75" x14ac:dyDescent="0.25">
      <c r="A13" s="4">
        <v>9</v>
      </c>
      <c r="B13" s="5">
        <v>50019</v>
      </c>
      <c r="C13" s="4" t="s">
        <v>14</v>
      </c>
      <c r="D13" s="2">
        <f>'[1]TOTALI 2023'!$K$11</f>
        <v>89.300000000000011</v>
      </c>
    </row>
    <row r="14" spans="1:6" ht="15.75" x14ac:dyDescent="0.25">
      <c r="A14" s="4">
        <v>10</v>
      </c>
      <c r="B14" s="5">
        <v>50024</v>
      </c>
      <c r="C14" s="4" t="s">
        <v>15</v>
      </c>
      <c r="D14" s="2">
        <f>'[1]TOTALI 2023'!$K$12</f>
        <v>140</v>
      </c>
    </row>
    <row r="15" spans="1:6" ht="15.75" x14ac:dyDescent="0.25">
      <c r="A15" s="4">
        <v>11</v>
      </c>
      <c r="B15" s="5">
        <v>50026</v>
      </c>
      <c r="C15" s="4" t="s">
        <v>16</v>
      </c>
      <c r="D15" s="2">
        <f>'[1]TOTALI 2023'!$K$13</f>
        <v>0</v>
      </c>
    </row>
    <row r="16" spans="1:6" ht="15.75" x14ac:dyDescent="0.25">
      <c r="A16" s="4">
        <v>12</v>
      </c>
      <c r="B16" s="5">
        <v>50032</v>
      </c>
      <c r="C16" s="4" t="s">
        <v>61</v>
      </c>
      <c r="D16" s="2">
        <f>'[1]TOTALI 2023'!$K$14</f>
        <v>1845</v>
      </c>
    </row>
    <row r="17" spans="1:4" ht="15.75" x14ac:dyDescent="0.25">
      <c r="A17" s="4">
        <v>13</v>
      </c>
      <c r="B17" s="5">
        <v>50103</v>
      </c>
      <c r="C17" s="4" t="s">
        <v>62</v>
      </c>
      <c r="D17" s="2">
        <f>'[1]TOTALI 2023'!$K$15</f>
        <v>0</v>
      </c>
    </row>
    <row r="18" spans="1:4" ht="15.75" x14ac:dyDescent="0.25">
      <c r="A18" s="4">
        <v>14</v>
      </c>
      <c r="B18" s="5">
        <v>50104</v>
      </c>
      <c r="C18" s="4" t="s">
        <v>17</v>
      </c>
      <c r="D18" s="2">
        <f>'[1]TOTALI 2023'!$K$16</f>
        <v>560</v>
      </c>
    </row>
    <row r="19" spans="1:4" ht="15.75" x14ac:dyDescent="0.25">
      <c r="A19" s="4">
        <v>15</v>
      </c>
      <c r="B19" s="5">
        <v>50205</v>
      </c>
      <c r="C19" s="4" t="s">
        <v>18</v>
      </c>
      <c r="D19" s="2">
        <f>'[1]TOTALI 2023'!$K$17</f>
        <v>575</v>
      </c>
    </row>
    <row r="20" spans="1:4" ht="15.75" x14ac:dyDescent="0.25">
      <c r="A20" s="4">
        <v>16</v>
      </c>
      <c r="B20" s="5">
        <v>50029</v>
      </c>
      <c r="C20" s="4" t="s">
        <v>63</v>
      </c>
      <c r="D20" s="2">
        <f>'[1]TOTALI 2023'!$K$18</f>
        <v>2255</v>
      </c>
    </row>
    <row r="21" spans="1:4" ht="15.75" x14ac:dyDescent="0.25">
      <c r="A21" s="4">
        <v>17</v>
      </c>
      <c r="B21" s="5">
        <v>50401</v>
      </c>
      <c r="C21" s="4" t="s">
        <v>19</v>
      </c>
      <c r="D21" s="2">
        <f>'[1]TOTALI 2023'!$K$19</f>
        <v>0</v>
      </c>
    </row>
    <row r="22" spans="1:4" ht="15.75" x14ac:dyDescent="0.25">
      <c r="A22" s="4">
        <v>18</v>
      </c>
      <c r="B22" s="5">
        <v>50403</v>
      </c>
      <c r="C22" s="4" t="s">
        <v>20</v>
      </c>
      <c r="D22" s="2">
        <f>'[1]TOTALI 2023'!$K$22</f>
        <v>0</v>
      </c>
    </row>
    <row r="23" spans="1:4" ht="15.75" x14ac:dyDescent="0.25">
      <c r="A23" s="4">
        <v>19</v>
      </c>
      <c r="B23" s="5">
        <v>50405</v>
      </c>
      <c r="C23" s="4" t="s">
        <v>64</v>
      </c>
      <c r="D23" s="1">
        <f>'[1]TOTALI 2023'!$K$21</f>
        <v>1660</v>
      </c>
    </row>
    <row r="24" spans="1:4" ht="15.75" x14ac:dyDescent="0.25">
      <c r="A24" s="4">
        <v>20</v>
      </c>
      <c r="B24" s="5">
        <v>50406</v>
      </c>
      <c r="C24" s="4" t="s">
        <v>65</v>
      </c>
      <c r="D24" s="1"/>
    </row>
    <row r="25" spans="1:4" ht="15.75" x14ac:dyDescent="0.25">
      <c r="A25" s="4">
        <v>21</v>
      </c>
      <c r="B25" s="5">
        <v>50407</v>
      </c>
      <c r="C25" s="4" t="s">
        <v>21</v>
      </c>
      <c r="D25" s="1">
        <f>'[1]TOTALI 2023'!$K$23</f>
        <v>1073</v>
      </c>
    </row>
    <row r="26" spans="1:4" ht="15.75" x14ac:dyDescent="0.25">
      <c r="A26" s="4">
        <v>22</v>
      </c>
      <c r="B26" s="5">
        <v>50408</v>
      </c>
      <c r="C26" s="4" t="s">
        <v>22</v>
      </c>
      <c r="D26" s="1">
        <f>'[1]TOTALI 2023'!$K$24</f>
        <v>5474.26</v>
      </c>
    </row>
    <row r="27" spans="1:4" ht="15.75" x14ac:dyDescent="0.25">
      <c r="A27" s="4">
        <v>23</v>
      </c>
      <c r="B27" s="5">
        <v>50409</v>
      </c>
      <c r="C27" s="4" t="s">
        <v>23</v>
      </c>
      <c r="D27" s="2">
        <f>'[1]TOTALI 2023'!$K$25</f>
        <v>2715.5</v>
      </c>
    </row>
    <row r="28" spans="1:4" ht="15.75" x14ac:dyDescent="0.25">
      <c r="A28" s="4">
        <v>24</v>
      </c>
      <c r="B28" s="5">
        <v>50409</v>
      </c>
      <c r="C28" s="4" t="s">
        <v>24</v>
      </c>
      <c r="D28" s="2">
        <f>'[1]TOTALI 2023'!$K$26</f>
        <v>2475</v>
      </c>
    </row>
    <row r="29" spans="1:4" ht="15.75" x14ac:dyDescent="0.25">
      <c r="A29" s="4">
        <v>25</v>
      </c>
      <c r="B29" s="5">
        <v>50409</v>
      </c>
      <c r="C29" s="4" t="s">
        <v>25</v>
      </c>
      <c r="D29" s="2">
        <f>'[1]TOTALI 2023'!$K$27</f>
        <v>1700</v>
      </c>
    </row>
    <row r="30" spans="1:4" ht="15.75" x14ac:dyDescent="0.25">
      <c r="A30" s="4">
        <v>26</v>
      </c>
      <c r="B30" s="5">
        <v>50409</v>
      </c>
      <c r="C30" s="4" t="s">
        <v>66</v>
      </c>
      <c r="D30" s="2">
        <f>'[1]TOTALI 2023'!$K$28</f>
        <v>4</v>
      </c>
    </row>
    <row r="31" spans="1:4" ht="15.75" x14ac:dyDescent="0.25">
      <c r="A31" s="4">
        <v>27</v>
      </c>
      <c r="B31" s="5">
        <v>56000</v>
      </c>
      <c r="C31" s="4" t="s">
        <v>26</v>
      </c>
      <c r="D31" s="2"/>
    </row>
    <row r="32" spans="1:4" ht="15.75" x14ac:dyDescent="0.25">
      <c r="A32" s="4">
        <v>28</v>
      </c>
      <c r="B32" s="5">
        <v>55600</v>
      </c>
      <c r="C32" s="4" t="s">
        <v>27</v>
      </c>
      <c r="D32" s="2">
        <v>5000</v>
      </c>
    </row>
    <row r="33" spans="1:4" ht="15.75" x14ac:dyDescent="0.25">
      <c r="A33" s="6">
        <v>29</v>
      </c>
      <c r="B33" s="7">
        <v>50504</v>
      </c>
      <c r="C33" s="4" t="s">
        <v>28</v>
      </c>
      <c r="D33" s="2">
        <v>6110</v>
      </c>
    </row>
    <row r="34" spans="1:4" ht="15.75" x14ac:dyDescent="0.25">
      <c r="A34" s="8"/>
      <c r="B34" s="9"/>
      <c r="C34" s="34" t="s">
        <v>29</v>
      </c>
      <c r="D34" s="33">
        <f>SUM(D5:D33)</f>
        <v>92152.83</v>
      </c>
    </row>
    <row r="35" spans="1:4" ht="15.75" x14ac:dyDescent="0.25">
      <c r="A35" s="23"/>
      <c r="B35" s="24"/>
      <c r="C35" s="14" t="s">
        <v>67</v>
      </c>
      <c r="D35" s="2">
        <f>D34-D31-D32</f>
        <v>87152.83</v>
      </c>
    </row>
    <row r="36" spans="1:4" ht="15.75" x14ac:dyDescent="0.25">
      <c r="A36" s="25"/>
      <c r="B36" s="26">
        <v>11111</v>
      </c>
      <c r="C36" s="14" t="s">
        <v>30</v>
      </c>
      <c r="D36" s="2">
        <v>32.5</v>
      </c>
    </row>
    <row r="37" spans="1:4" ht="15.75" x14ac:dyDescent="0.25">
      <c r="A37" s="29" t="s">
        <v>74</v>
      </c>
      <c r="B37" s="30"/>
      <c r="C37" s="4" t="s">
        <v>32</v>
      </c>
      <c r="D37" s="1">
        <f>D34-D36</f>
        <v>92120.33</v>
      </c>
    </row>
    <row r="38" spans="1:4" ht="15.75" x14ac:dyDescent="0.25">
      <c r="A38" s="16"/>
      <c r="B38" s="17"/>
      <c r="C38" s="36" t="s">
        <v>33</v>
      </c>
      <c r="D38" s="11">
        <f>D34+D36</f>
        <v>92185.33</v>
      </c>
    </row>
    <row r="39" spans="1:4" ht="15.75" x14ac:dyDescent="0.25">
      <c r="A39" s="16"/>
      <c r="B39" s="17"/>
      <c r="C39" s="4" t="s">
        <v>34</v>
      </c>
      <c r="D39" s="1">
        <v>40570</v>
      </c>
    </row>
    <row r="40" spans="1:4" ht="15.75" x14ac:dyDescent="0.25">
      <c r="A40" s="16"/>
      <c r="B40" s="17"/>
      <c r="C40" s="4" t="s">
        <v>35</v>
      </c>
      <c r="D40" s="1">
        <v>1170</v>
      </c>
    </row>
    <row r="41" spans="1:4" ht="15.75" x14ac:dyDescent="0.25">
      <c r="A41" s="16"/>
      <c r="B41" s="17"/>
      <c r="C41" s="36" t="s">
        <v>36</v>
      </c>
      <c r="D41" s="11">
        <f t="shared" ref="D41" si="0">D34+D39+D40</f>
        <v>133892.83000000002</v>
      </c>
    </row>
  </sheetData>
  <mergeCells count="1">
    <mergeCell ref="A37:B37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CorelPHOTOPAINT.Image.13" shapeId="1126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1552575</xdr:colOff>
                <xdr:row>1</xdr:row>
                <xdr:rowOff>742950</xdr:rowOff>
              </to>
            </anchor>
          </objectPr>
        </oleObject>
      </mc:Choice>
      <mc:Fallback>
        <oleObject progId="CorelPHOTOPAINT.Image.13" shapeId="1126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B8E3-F640-4DA7-99BA-538A784C5327}">
  <dimension ref="A1:F41"/>
  <sheetViews>
    <sheetView view="pageBreakPreview" zoomScaleNormal="100" zoomScaleSheetLayoutView="100" workbookViewId="0">
      <selection activeCell="D39" sqref="D39"/>
    </sheetView>
  </sheetViews>
  <sheetFormatPr defaultRowHeight="15" x14ac:dyDescent="0.25"/>
  <cols>
    <col min="1" max="1" width="8.85546875" customWidth="1"/>
    <col min="2" max="2" width="17.7109375" customWidth="1"/>
    <col min="3" max="3" width="36.42578125" customWidth="1"/>
    <col min="4" max="4" width="24.140625" customWidth="1"/>
  </cols>
  <sheetData>
    <row r="1" spans="1:6" ht="60" customHeight="1" x14ac:dyDescent="0.25"/>
    <row r="2" spans="1:6" s="20" customFormat="1" ht="15.75" x14ac:dyDescent="0.25">
      <c r="A2" s="21" t="s">
        <v>76</v>
      </c>
      <c r="B2" s="21"/>
      <c r="C2" s="21"/>
      <c r="D2" s="21"/>
      <c r="E2" s="21"/>
      <c r="F2" s="19"/>
    </row>
    <row r="3" spans="1:6" ht="15.75" x14ac:dyDescent="0.25">
      <c r="A3" s="3" t="s">
        <v>0</v>
      </c>
      <c r="B3" s="3" t="s">
        <v>1</v>
      </c>
      <c r="C3" s="3" t="s">
        <v>2</v>
      </c>
      <c r="D3" s="3" t="s">
        <v>80</v>
      </c>
    </row>
    <row r="4" spans="1:6" ht="15.75" x14ac:dyDescent="0.25">
      <c r="A4" s="3"/>
      <c r="B4" s="3" t="s">
        <v>4</v>
      </c>
      <c r="C4" s="3" t="s">
        <v>5</v>
      </c>
      <c r="D4" s="3" t="s">
        <v>85</v>
      </c>
    </row>
    <row r="5" spans="1:6" ht="15.75" x14ac:dyDescent="0.25">
      <c r="A5" s="4">
        <v>1</v>
      </c>
      <c r="B5" s="5">
        <v>40110</v>
      </c>
      <c r="C5" s="4" t="s">
        <v>7</v>
      </c>
      <c r="D5" s="2">
        <f>'[1]NENTOR 2023'!$L$2</f>
        <v>18914.309999999998</v>
      </c>
    </row>
    <row r="6" spans="1:6" ht="15.75" x14ac:dyDescent="0.25">
      <c r="A6" s="4">
        <v>2</v>
      </c>
      <c r="B6" s="5">
        <v>50001</v>
      </c>
      <c r="C6" s="4" t="s">
        <v>8</v>
      </c>
      <c r="D6" s="2">
        <f>'[1]NENTOR 2023'!$L$3</f>
        <v>7360.5</v>
      </c>
    </row>
    <row r="7" spans="1:6" ht="15.75" x14ac:dyDescent="0.25">
      <c r="A7" s="4">
        <v>3</v>
      </c>
      <c r="B7" s="5">
        <v>50009</v>
      </c>
      <c r="C7" s="4" t="s">
        <v>9</v>
      </c>
      <c r="D7" s="2">
        <f>'[1]NENTOR 2023'!$L$4</f>
        <v>23853.279999999999</v>
      </c>
    </row>
    <row r="8" spans="1:6" ht="15.75" x14ac:dyDescent="0.25">
      <c r="A8" s="4">
        <v>4</v>
      </c>
      <c r="B8" s="5">
        <v>50013</v>
      </c>
      <c r="C8" s="4" t="s">
        <v>10</v>
      </c>
      <c r="D8" s="2">
        <f>'[1]NENTOR 2023'!$L$5</f>
        <v>11</v>
      </c>
    </row>
    <row r="9" spans="1:6" ht="15.75" x14ac:dyDescent="0.25">
      <c r="A9" s="4">
        <v>5</v>
      </c>
      <c r="B9" s="5">
        <v>50014</v>
      </c>
      <c r="C9" s="4" t="s">
        <v>60</v>
      </c>
      <c r="D9" s="2">
        <f>'[1]NENTOR 2023'!$L$6</f>
        <v>0</v>
      </c>
    </row>
    <row r="10" spans="1:6" ht="15.75" x14ac:dyDescent="0.25">
      <c r="A10" s="4">
        <v>6</v>
      </c>
      <c r="B10" s="5">
        <v>50015</v>
      </c>
      <c r="C10" s="4" t="s">
        <v>11</v>
      </c>
      <c r="D10" s="2">
        <f>'[1]NENTOR 2023'!$L$7</f>
        <v>113</v>
      </c>
    </row>
    <row r="11" spans="1:6" ht="15.75" x14ac:dyDescent="0.25">
      <c r="A11" s="4">
        <v>7</v>
      </c>
      <c r="B11" s="5">
        <v>50016</v>
      </c>
      <c r="C11" s="4" t="s">
        <v>12</v>
      </c>
      <c r="D11" s="2">
        <f>'[1]NENTOR 2023'!$L$8</f>
        <v>3000</v>
      </c>
    </row>
    <row r="12" spans="1:6" ht="15.75" x14ac:dyDescent="0.25">
      <c r="A12" s="4">
        <v>8</v>
      </c>
      <c r="B12" s="5">
        <v>50017</v>
      </c>
      <c r="C12" s="4" t="s">
        <v>13</v>
      </c>
      <c r="D12" s="2">
        <f>'[1]NENTOR 2023'!$L$9</f>
        <v>420</v>
      </c>
    </row>
    <row r="13" spans="1:6" ht="15.75" x14ac:dyDescent="0.25">
      <c r="A13" s="4">
        <v>9</v>
      </c>
      <c r="B13" s="5">
        <v>50019</v>
      </c>
      <c r="C13" s="4" t="s">
        <v>14</v>
      </c>
      <c r="D13" s="2">
        <f>'[1]NENTOR 2023'!$L$10</f>
        <v>140.80000000000001</v>
      </c>
    </row>
    <row r="14" spans="1:6" ht="15.75" x14ac:dyDescent="0.25">
      <c r="A14" s="4">
        <v>10</v>
      </c>
      <c r="B14" s="5">
        <v>50024</v>
      </c>
      <c r="C14" s="4" t="s">
        <v>15</v>
      </c>
      <c r="D14" s="2">
        <f>'[1]NENTOR 2023'!$L$11</f>
        <v>90</v>
      </c>
    </row>
    <row r="15" spans="1:6" ht="15.75" x14ac:dyDescent="0.25">
      <c r="A15" s="4">
        <v>11</v>
      </c>
      <c r="B15" s="5">
        <v>50026</v>
      </c>
      <c r="C15" s="4" t="s">
        <v>16</v>
      </c>
      <c r="D15" s="2">
        <f>'[1]NENTOR 2023'!$L$12</f>
        <v>0</v>
      </c>
    </row>
    <row r="16" spans="1:6" ht="15.75" x14ac:dyDescent="0.25">
      <c r="A16" s="4">
        <v>12</v>
      </c>
      <c r="B16" s="5">
        <v>50032</v>
      </c>
      <c r="C16" s="4" t="s">
        <v>61</v>
      </c>
      <c r="D16" s="2">
        <f>'[1]NENTOR 2023'!$L$14</f>
        <v>2768</v>
      </c>
    </row>
    <row r="17" spans="1:4" ht="15.75" x14ac:dyDescent="0.25">
      <c r="A17" s="4">
        <v>13</v>
      </c>
      <c r="B17" s="5">
        <v>50103</v>
      </c>
      <c r="C17" s="4" t="s">
        <v>62</v>
      </c>
      <c r="D17" s="2">
        <f>'[1]NENTOR 2023'!$L$15</f>
        <v>0</v>
      </c>
    </row>
    <row r="18" spans="1:4" ht="15.75" x14ac:dyDescent="0.25">
      <c r="A18" s="4">
        <v>14</v>
      </c>
      <c r="B18" s="5">
        <v>50104</v>
      </c>
      <c r="C18" s="4" t="s">
        <v>17</v>
      </c>
      <c r="D18" s="2">
        <f>'[1]NENTOR 2023'!$L$16</f>
        <v>500</v>
      </c>
    </row>
    <row r="19" spans="1:4" ht="15.75" x14ac:dyDescent="0.25">
      <c r="A19" s="4">
        <v>15</v>
      </c>
      <c r="B19" s="5">
        <v>50205</v>
      </c>
      <c r="C19" s="4" t="s">
        <v>18</v>
      </c>
      <c r="D19" s="2">
        <f>'[1]NENTOR 2023'!$L$17</f>
        <v>835</v>
      </c>
    </row>
    <row r="20" spans="1:4" ht="15.75" x14ac:dyDescent="0.25">
      <c r="A20" s="4">
        <v>16</v>
      </c>
      <c r="B20" s="5">
        <v>50029</v>
      </c>
      <c r="C20" s="4" t="s">
        <v>63</v>
      </c>
      <c r="D20" s="2">
        <f>'[1]NENTOR 2023'!$L$13</f>
        <v>1898</v>
      </c>
    </row>
    <row r="21" spans="1:4" ht="15.75" x14ac:dyDescent="0.25">
      <c r="A21" s="4">
        <v>17</v>
      </c>
      <c r="B21" s="5">
        <v>50401</v>
      </c>
      <c r="C21" s="4" t="s">
        <v>19</v>
      </c>
      <c r="D21" s="2">
        <f>'[1]NENTOR 2023'!$L$18</f>
        <v>0</v>
      </c>
    </row>
    <row r="22" spans="1:4" ht="15.75" x14ac:dyDescent="0.25">
      <c r="A22" s="4">
        <v>18</v>
      </c>
      <c r="B22" s="5">
        <v>50403</v>
      </c>
      <c r="C22" s="4" t="s">
        <v>20</v>
      </c>
      <c r="D22" s="2">
        <f>'[1]NENTOR 2023'!$L$19</f>
        <v>0</v>
      </c>
    </row>
    <row r="23" spans="1:4" ht="15.75" x14ac:dyDescent="0.25">
      <c r="A23" s="4">
        <v>19</v>
      </c>
      <c r="B23" s="5">
        <v>50405</v>
      </c>
      <c r="C23" s="4" t="s">
        <v>64</v>
      </c>
      <c r="D23" s="1">
        <f>'[1]NENTOR 2023'!$L$20</f>
        <v>0</v>
      </c>
    </row>
    <row r="24" spans="1:4" ht="15.75" x14ac:dyDescent="0.25">
      <c r="A24" s="4">
        <v>20</v>
      </c>
      <c r="B24" s="5">
        <v>50406</v>
      </c>
      <c r="C24" s="4" t="s">
        <v>65</v>
      </c>
      <c r="D24" s="1">
        <f>'[1]NENTOR 2023'!$L$21</f>
        <v>0</v>
      </c>
    </row>
    <row r="25" spans="1:4" ht="15.75" x14ac:dyDescent="0.25">
      <c r="A25" s="4">
        <v>21</v>
      </c>
      <c r="B25" s="5">
        <v>50407</v>
      </c>
      <c r="C25" s="4" t="s">
        <v>21</v>
      </c>
      <c r="D25" s="1">
        <f>'[1]NENTOR 2023'!$L$22</f>
        <v>591</v>
      </c>
    </row>
    <row r="26" spans="1:4" ht="15.75" x14ac:dyDescent="0.25">
      <c r="A26" s="4">
        <v>22</v>
      </c>
      <c r="B26" s="5">
        <v>50408</v>
      </c>
      <c r="C26" s="4" t="s">
        <v>22</v>
      </c>
      <c r="D26" s="1">
        <f>'[1]NENTOR 2023'!$L$23</f>
        <v>2918.8</v>
      </c>
    </row>
    <row r="27" spans="1:4" ht="15.75" x14ac:dyDescent="0.25">
      <c r="A27" s="4">
        <v>23</v>
      </c>
      <c r="B27" s="5">
        <v>50409</v>
      </c>
      <c r="C27" s="4" t="s">
        <v>23</v>
      </c>
      <c r="D27" s="2">
        <f>'[1]NENTOR 2023'!$L$24</f>
        <v>2992</v>
      </c>
    </row>
    <row r="28" spans="1:4" ht="15.75" x14ac:dyDescent="0.25">
      <c r="A28" s="4">
        <v>24</v>
      </c>
      <c r="B28" s="5">
        <v>50409</v>
      </c>
      <c r="C28" s="4" t="s">
        <v>24</v>
      </c>
      <c r="D28" s="2">
        <f>'[1]NENTOR 2023'!$L$25</f>
        <v>2445</v>
      </c>
    </row>
    <row r="29" spans="1:4" ht="15.75" x14ac:dyDescent="0.25">
      <c r="A29" s="4">
        <v>25</v>
      </c>
      <c r="B29" s="5">
        <v>50409</v>
      </c>
      <c r="C29" s="4" t="s">
        <v>25</v>
      </c>
      <c r="D29" s="2">
        <f>'[1]NENTOR 2023'!$L$26</f>
        <v>50</v>
      </c>
    </row>
    <row r="30" spans="1:4" ht="15.75" x14ac:dyDescent="0.25">
      <c r="A30" s="4">
        <v>26</v>
      </c>
      <c r="B30" s="5">
        <v>50409</v>
      </c>
      <c r="C30" s="4" t="s">
        <v>66</v>
      </c>
      <c r="D30" s="2">
        <f>'[1]NENTOR 2023'!$L$27</f>
        <v>0</v>
      </c>
    </row>
    <row r="31" spans="1:4" ht="15.75" x14ac:dyDescent="0.25">
      <c r="A31" s="4">
        <v>27</v>
      </c>
      <c r="B31" s="5">
        <v>56000</v>
      </c>
      <c r="C31" s="4" t="s">
        <v>26</v>
      </c>
      <c r="D31" s="2">
        <f>'[1]NENTOR 2023'!$L$29</f>
        <v>0</v>
      </c>
    </row>
    <row r="32" spans="1:4" ht="15.75" x14ac:dyDescent="0.25">
      <c r="A32" s="4">
        <v>28</v>
      </c>
      <c r="B32" s="5">
        <v>55600</v>
      </c>
      <c r="C32" s="4" t="s">
        <v>27</v>
      </c>
      <c r="D32" s="2">
        <v>14730.95</v>
      </c>
    </row>
    <row r="33" spans="1:4" ht="15.75" x14ac:dyDescent="0.25">
      <c r="A33" s="6">
        <v>29</v>
      </c>
      <c r="B33" s="7">
        <v>50504</v>
      </c>
      <c r="C33" s="4" t="s">
        <v>28</v>
      </c>
      <c r="D33" s="2">
        <v>5110</v>
      </c>
    </row>
    <row r="34" spans="1:4" ht="15.75" x14ac:dyDescent="0.25">
      <c r="A34" s="8"/>
      <c r="B34" s="9"/>
      <c r="C34" s="34" t="s">
        <v>29</v>
      </c>
      <c r="D34" s="33">
        <f>SUM(D5:D33)</f>
        <v>88741.64</v>
      </c>
    </row>
    <row r="35" spans="1:4" ht="15.75" x14ac:dyDescent="0.25">
      <c r="A35" s="23"/>
      <c r="B35" s="24"/>
      <c r="C35" s="14" t="s">
        <v>67</v>
      </c>
      <c r="D35" s="2">
        <f>D34-D31-D32</f>
        <v>74010.69</v>
      </c>
    </row>
    <row r="36" spans="1:4" ht="15.75" x14ac:dyDescent="0.25">
      <c r="A36" s="25"/>
      <c r="B36" s="26">
        <v>11111</v>
      </c>
      <c r="C36" s="14" t="s">
        <v>30</v>
      </c>
      <c r="D36" s="2">
        <v>32.5</v>
      </c>
    </row>
    <row r="37" spans="1:4" ht="15.75" x14ac:dyDescent="0.25">
      <c r="A37" s="29" t="s">
        <v>74</v>
      </c>
      <c r="B37" s="30"/>
      <c r="C37" s="4" t="s">
        <v>32</v>
      </c>
      <c r="D37" s="1">
        <f>D34-D36</f>
        <v>88709.14</v>
      </c>
    </row>
    <row r="38" spans="1:4" ht="15.75" x14ac:dyDescent="0.25">
      <c r="A38" s="16"/>
      <c r="B38" s="17"/>
      <c r="C38" s="36" t="s">
        <v>33</v>
      </c>
      <c r="D38" s="11">
        <f>D34+D36</f>
        <v>88774.14</v>
      </c>
    </row>
    <row r="39" spans="1:4" ht="15.75" x14ac:dyDescent="0.25">
      <c r="A39" s="16"/>
      <c r="B39" s="17"/>
      <c r="C39" s="4" t="s">
        <v>34</v>
      </c>
      <c r="D39" s="1">
        <v>26090</v>
      </c>
    </row>
    <row r="40" spans="1:4" ht="15.75" x14ac:dyDescent="0.25">
      <c r="A40" s="16"/>
      <c r="B40" s="17"/>
      <c r="C40" s="4" t="s">
        <v>35</v>
      </c>
      <c r="D40" s="1">
        <v>2805</v>
      </c>
    </row>
    <row r="41" spans="1:4" ht="15.75" x14ac:dyDescent="0.25">
      <c r="A41" s="16"/>
      <c r="B41" s="17"/>
      <c r="C41" s="36" t="s">
        <v>36</v>
      </c>
      <c r="D41" s="11">
        <f t="shared" ref="D41" si="0">D34+D39+D40</f>
        <v>117636.64</v>
      </c>
    </row>
  </sheetData>
  <mergeCells count="1">
    <mergeCell ref="A37:B37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CorelPHOTOPAINT.Image.13" shapeId="1228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1552575</xdr:colOff>
                <xdr:row>1</xdr:row>
                <xdr:rowOff>742950</xdr:rowOff>
              </to>
            </anchor>
          </objectPr>
        </oleObject>
      </mc:Choice>
      <mc:Fallback>
        <oleObject progId="CorelPHOTOPAINT.Image.13" shapeId="1228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2B1F4-F1D7-48D7-ACD4-6FF6FAF6A17A}">
  <dimension ref="A1:F41"/>
  <sheetViews>
    <sheetView view="pageBreakPreview" zoomScaleNormal="100" zoomScaleSheetLayoutView="100" workbookViewId="0">
      <selection activeCell="D45" sqref="D45"/>
    </sheetView>
  </sheetViews>
  <sheetFormatPr defaultRowHeight="15" x14ac:dyDescent="0.25"/>
  <cols>
    <col min="1" max="1" width="8.85546875" customWidth="1"/>
    <col min="2" max="2" width="17.7109375" customWidth="1"/>
    <col min="3" max="3" width="36.42578125" customWidth="1"/>
    <col min="4" max="4" width="24.140625" customWidth="1"/>
  </cols>
  <sheetData>
    <row r="1" spans="1:6" ht="60" customHeight="1" x14ac:dyDescent="0.25"/>
    <row r="2" spans="1:6" s="20" customFormat="1" ht="15.75" x14ac:dyDescent="0.25">
      <c r="A2" s="21" t="s">
        <v>77</v>
      </c>
      <c r="B2" s="21"/>
      <c r="C2" s="21"/>
      <c r="D2" s="21"/>
      <c r="E2" s="21"/>
      <c r="F2" s="19"/>
    </row>
    <row r="3" spans="1:6" ht="15.75" x14ac:dyDescent="0.25">
      <c r="A3" s="3" t="s">
        <v>0</v>
      </c>
      <c r="B3" s="3" t="s">
        <v>1</v>
      </c>
      <c r="C3" s="3" t="s">
        <v>2</v>
      </c>
      <c r="D3" s="3" t="s">
        <v>81</v>
      </c>
    </row>
    <row r="4" spans="1:6" ht="15.75" x14ac:dyDescent="0.25">
      <c r="A4" s="3"/>
      <c r="B4" s="3" t="s">
        <v>4</v>
      </c>
      <c r="C4" s="3" t="s">
        <v>5</v>
      </c>
      <c r="D4" s="3" t="s">
        <v>86</v>
      </c>
    </row>
    <row r="5" spans="1:6" ht="15.75" x14ac:dyDescent="0.25">
      <c r="A5" s="4">
        <v>1</v>
      </c>
      <c r="B5" s="5">
        <v>40110</v>
      </c>
      <c r="C5" s="4" t="s">
        <v>7</v>
      </c>
      <c r="D5" s="2">
        <f>'[1]DHJETOR 2023'!$L$2</f>
        <v>47389.510000000009</v>
      </c>
    </row>
    <row r="6" spans="1:6" ht="15.75" x14ac:dyDescent="0.25">
      <c r="A6" s="4">
        <v>2</v>
      </c>
      <c r="B6" s="5">
        <v>50001</v>
      </c>
      <c r="C6" s="4" t="s">
        <v>8</v>
      </c>
      <c r="D6" s="2">
        <f>'[1]DHJETOR 2023'!$L$3</f>
        <v>7530</v>
      </c>
    </row>
    <row r="7" spans="1:6" ht="15.75" x14ac:dyDescent="0.25">
      <c r="A7" s="4">
        <v>3</v>
      </c>
      <c r="B7" s="5">
        <v>50009</v>
      </c>
      <c r="C7" s="4" t="s">
        <v>9</v>
      </c>
      <c r="D7" s="2">
        <f>'[1]DHJETOR 2023'!$L$4</f>
        <v>8498.9700000000012</v>
      </c>
    </row>
    <row r="8" spans="1:6" ht="15.75" x14ac:dyDescent="0.25">
      <c r="A8" s="4">
        <v>4</v>
      </c>
      <c r="B8" s="5">
        <v>50013</v>
      </c>
      <c r="C8" s="4" t="s">
        <v>10</v>
      </c>
      <c r="D8" s="2">
        <f>'[1]DHJETOR 2023'!$L$5</f>
        <v>50</v>
      </c>
    </row>
    <row r="9" spans="1:6" ht="15.75" x14ac:dyDescent="0.25">
      <c r="A9" s="4">
        <v>5</v>
      </c>
      <c r="B9" s="5">
        <v>50014</v>
      </c>
      <c r="C9" s="4" t="s">
        <v>60</v>
      </c>
      <c r="D9" s="2">
        <f>'[1]DHJETOR 2023'!$L$6</f>
        <v>0</v>
      </c>
    </row>
    <row r="10" spans="1:6" ht="15.75" x14ac:dyDescent="0.25">
      <c r="A10" s="4">
        <v>6</v>
      </c>
      <c r="B10" s="5">
        <v>50015</v>
      </c>
      <c r="C10" s="4" t="s">
        <v>11</v>
      </c>
      <c r="D10" s="2">
        <f>'[1]DHJETOR 2023'!$L$7</f>
        <v>55</v>
      </c>
    </row>
    <row r="11" spans="1:6" ht="15.75" x14ac:dyDescent="0.25">
      <c r="A11" s="4">
        <v>7</v>
      </c>
      <c r="B11" s="5">
        <v>50016</v>
      </c>
      <c r="C11" s="4" t="s">
        <v>12</v>
      </c>
      <c r="D11" s="2">
        <f>'[1]DHJETOR 2023'!$L$8</f>
        <v>2958</v>
      </c>
    </row>
    <row r="12" spans="1:6" ht="15.75" x14ac:dyDescent="0.25">
      <c r="A12" s="4">
        <v>8</v>
      </c>
      <c r="B12" s="5">
        <v>50017</v>
      </c>
      <c r="C12" s="4" t="s">
        <v>13</v>
      </c>
      <c r="D12" s="2">
        <f>'[1]DHJETOR 2023'!$L$9</f>
        <v>1748</v>
      </c>
    </row>
    <row r="13" spans="1:6" ht="15.75" x14ac:dyDescent="0.25">
      <c r="A13" s="4">
        <v>9</v>
      </c>
      <c r="B13" s="5">
        <v>50019</v>
      </c>
      <c r="C13" s="4" t="s">
        <v>14</v>
      </c>
      <c r="D13" s="2">
        <f>'[1]DHJETOR 2023'!$L$10</f>
        <v>532.9</v>
      </c>
    </row>
    <row r="14" spans="1:6" ht="15.75" x14ac:dyDescent="0.25">
      <c r="A14" s="4">
        <v>10</v>
      </c>
      <c r="B14" s="5">
        <v>50024</v>
      </c>
      <c r="C14" s="4" t="s">
        <v>15</v>
      </c>
      <c r="D14" s="2">
        <f>'[1]DHJETOR 2023'!$L$11</f>
        <v>72</v>
      </c>
    </row>
    <row r="15" spans="1:6" ht="15.75" x14ac:dyDescent="0.25">
      <c r="A15" s="4">
        <v>11</v>
      </c>
      <c r="B15" s="5">
        <v>50026</v>
      </c>
      <c r="C15" s="4" t="s">
        <v>16</v>
      </c>
      <c r="D15" s="2">
        <f>'[1]DHJETOR 2023'!$L$12</f>
        <v>1428.8200000000002</v>
      </c>
    </row>
    <row r="16" spans="1:6" ht="15.75" x14ac:dyDescent="0.25">
      <c r="A16" s="4">
        <v>12</v>
      </c>
      <c r="B16" s="5">
        <v>50032</v>
      </c>
      <c r="C16" s="4" t="s">
        <v>61</v>
      </c>
      <c r="D16" s="2">
        <f>'[1]DHJETOR 2023'!$L$14</f>
        <v>1278</v>
      </c>
    </row>
    <row r="17" spans="1:4" ht="15.75" x14ac:dyDescent="0.25">
      <c r="A17" s="4">
        <v>13</v>
      </c>
      <c r="B17" s="5">
        <v>50103</v>
      </c>
      <c r="C17" s="4" t="s">
        <v>62</v>
      </c>
      <c r="D17" s="2">
        <f>'[1]DHJETOR 2023'!$L$15</f>
        <v>0</v>
      </c>
    </row>
    <row r="18" spans="1:4" ht="15.75" x14ac:dyDescent="0.25">
      <c r="A18" s="4">
        <v>14</v>
      </c>
      <c r="B18" s="5">
        <v>50104</v>
      </c>
      <c r="C18" s="4" t="s">
        <v>17</v>
      </c>
      <c r="D18" s="2">
        <f>'[1]DHJETOR 2023'!$L$16</f>
        <v>230</v>
      </c>
    </row>
    <row r="19" spans="1:4" ht="15.75" x14ac:dyDescent="0.25">
      <c r="A19" s="4">
        <v>15</v>
      </c>
      <c r="B19" s="5">
        <v>50205</v>
      </c>
      <c r="C19" s="4" t="s">
        <v>18</v>
      </c>
      <c r="D19" s="2">
        <f>'[1]DHJETOR 2023'!$L$17</f>
        <v>516</v>
      </c>
    </row>
    <row r="20" spans="1:4" ht="15.75" x14ac:dyDescent="0.25">
      <c r="A20" s="4">
        <v>16</v>
      </c>
      <c r="B20" s="5">
        <v>50029</v>
      </c>
      <c r="C20" s="4" t="s">
        <v>63</v>
      </c>
      <c r="D20" s="2">
        <f>'[1]DHJETOR 2023'!$L$13</f>
        <v>6270.5</v>
      </c>
    </row>
    <row r="21" spans="1:4" ht="15.75" x14ac:dyDescent="0.25">
      <c r="A21" s="4">
        <v>17</v>
      </c>
      <c r="B21" s="5">
        <v>50401</v>
      </c>
      <c r="C21" s="4" t="s">
        <v>19</v>
      </c>
      <c r="D21" s="2">
        <f>'[1]DHJETOR 2023'!$L$18</f>
        <v>0</v>
      </c>
    </row>
    <row r="22" spans="1:4" ht="15.75" x14ac:dyDescent="0.25">
      <c r="A22" s="4">
        <v>18</v>
      </c>
      <c r="B22" s="5">
        <v>50403</v>
      </c>
      <c r="C22" s="4" t="s">
        <v>20</v>
      </c>
      <c r="D22" s="2">
        <f>'[1]DHJETOR 2023'!$L$19</f>
        <v>0</v>
      </c>
    </row>
    <row r="23" spans="1:4" ht="15.75" x14ac:dyDescent="0.25">
      <c r="A23" s="4">
        <v>19</v>
      </c>
      <c r="B23" s="5">
        <v>50405</v>
      </c>
      <c r="C23" s="4" t="s">
        <v>64</v>
      </c>
      <c r="D23" s="1">
        <f>'[1]DHJETOR 2023'!$L$20</f>
        <v>890</v>
      </c>
    </row>
    <row r="24" spans="1:4" ht="15.75" x14ac:dyDescent="0.25">
      <c r="A24" s="4">
        <v>20</v>
      </c>
      <c r="B24" s="5">
        <v>50406</v>
      </c>
      <c r="C24" s="4" t="s">
        <v>65</v>
      </c>
      <c r="D24" s="1">
        <f>'[1]DHJETOR 2023'!$L$21</f>
        <v>0</v>
      </c>
    </row>
    <row r="25" spans="1:4" ht="15.75" x14ac:dyDescent="0.25">
      <c r="A25" s="4">
        <v>21</v>
      </c>
      <c r="B25" s="5">
        <v>50407</v>
      </c>
      <c r="C25" s="4" t="s">
        <v>21</v>
      </c>
      <c r="D25" s="1">
        <f>'[1]DHJETOR 2023'!$L$22</f>
        <v>0</v>
      </c>
    </row>
    <row r="26" spans="1:4" ht="15.75" x14ac:dyDescent="0.25">
      <c r="A26" s="4">
        <v>22</v>
      </c>
      <c r="B26" s="5">
        <v>50408</v>
      </c>
      <c r="C26" s="4" t="s">
        <v>22</v>
      </c>
      <c r="D26" s="1">
        <f>'[1]DHJETOR 2023'!$L$23</f>
        <v>1910.57</v>
      </c>
    </row>
    <row r="27" spans="1:4" ht="15.75" x14ac:dyDescent="0.25">
      <c r="A27" s="4">
        <v>23</v>
      </c>
      <c r="B27" s="5">
        <v>50409</v>
      </c>
      <c r="C27" s="4" t="s">
        <v>23</v>
      </c>
      <c r="D27" s="2">
        <f>'[1]DHJETOR 2023'!$L$24</f>
        <v>3371.1</v>
      </c>
    </row>
    <row r="28" spans="1:4" ht="15.75" x14ac:dyDescent="0.25">
      <c r="A28" s="4">
        <v>24</v>
      </c>
      <c r="B28" s="5">
        <v>50409</v>
      </c>
      <c r="C28" s="4" t="s">
        <v>24</v>
      </c>
      <c r="D28" s="2">
        <f>'[1]DHJETOR 2023'!$L$25</f>
        <v>2505</v>
      </c>
    </row>
    <row r="29" spans="1:4" ht="15.75" x14ac:dyDescent="0.25">
      <c r="A29" s="4">
        <v>25</v>
      </c>
      <c r="B29" s="5">
        <v>50409</v>
      </c>
      <c r="C29" s="4" t="s">
        <v>25</v>
      </c>
      <c r="D29" s="2">
        <v>0</v>
      </c>
    </row>
    <row r="30" spans="1:4" ht="15.75" x14ac:dyDescent="0.25">
      <c r="A30" s="4">
        <v>26</v>
      </c>
      <c r="B30" s="5">
        <v>50409</v>
      </c>
      <c r="C30" s="4" t="s">
        <v>66</v>
      </c>
      <c r="D30" s="2">
        <f>'[1]DHJETOR 2023'!$L$27</f>
        <v>8</v>
      </c>
    </row>
    <row r="31" spans="1:4" ht="15.75" x14ac:dyDescent="0.25">
      <c r="A31" s="4">
        <v>27</v>
      </c>
      <c r="B31" s="5">
        <v>56000</v>
      </c>
      <c r="C31" s="4" t="s">
        <v>26</v>
      </c>
      <c r="D31" s="2">
        <f>'[1]DHJETOR 2023'!$L$29</f>
        <v>0</v>
      </c>
    </row>
    <row r="32" spans="1:4" ht="15.75" x14ac:dyDescent="0.25">
      <c r="A32" s="4">
        <v>28</v>
      </c>
      <c r="B32" s="5">
        <v>55600</v>
      </c>
      <c r="C32" s="4" t="s">
        <v>27</v>
      </c>
      <c r="D32" s="2"/>
    </row>
    <row r="33" spans="1:4" ht="15.75" x14ac:dyDescent="0.25">
      <c r="A33" s="6">
        <v>29</v>
      </c>
      <c r="B33" s="7">
        <v>50504</v>
      </c>
      <c r="C33" s="4" t="s">
        <v>28</v>
      </c>
      <c r="D33" s="2">
        <v>6120</v>
      </c>
    </row>
    <row r="34" spans="1:4" ht="15.75" x14ac:dyDescent="0.25">
      <c r="A34" s="8"/>
      <c r="B34" s="9"/>
      <c r="C34" s="34" t="s">
        <v>29</v>
      </c>
      <c r="D34" s="33">
        <f>SUM(D5:D33)</f>
        <v>93362.370000000024</v>
      </c>
    </row>
    <row r="35" spans="1:4" ht="15.75" x14ac:dyDescent="0.25">
      <c r="A35" s="23"/>
      <c r="B35" s="24"/>
      <c r="C35" s="14" t="s">
        <v>67</v>
      </c>
      <c r="D35" s="2">
        <f>D34-D31-D32</f>
        <v>93362.370000000024</v>
      </c>
    </row>
    <row r="36" spans="1:4" ht="15.75" x14ac:dyDescent="0.25">
      <c r="A36" s="25"/>
      <c r="B36" s="26">
        <v>11111</v>
      </c>
      <c r="C36" s="14" t="s">
        <v>30</v>
      </c>
      <c r="D36" s="2">
        <v>39</v>
      </c>
    </row>
    <row r="37" spans="1:4" ht="15.75" x14ac:dyDescent="0.25">
      <c r="A37" s="29" t="s">
        <v>74</v>
      </c>
      <c r="B37" s="30"/>
      <c r="C37" s="4" t="s">
        <v>32</v>
      </c>
      <c r="D37" s="1">
        <f>D34-D36</f>
        <v>93323.370000000024</v>
      </c>
    </row>
    <row r="38" spans="1:4" ht="15.75" x14ac:dyDescent="0.25">
      <c r="A38" s="16"/>
      <c r="B38" s="17"/>
      <c r="C38" s="36" t="s">
        <v>33</v>
      </c>
      <c r="D38" s="11">
        <f>D34+D36</f>
        <v>93401.370000000024</v>
      </c>
    </row>
    <row r="39" spans="1:4" ht="15.75" x14ac:dyDescent="0.25">
      <c r="A39" s="16"/>
      <c r="B39" s="17"/>
      <c r="C39" s="4" t="s">
        <v>34</v>
      </c>
      <c r="D39" s="1">
        <v>32035</v>
      </c>
    </row>
    <row r="40" spans="1:4" ht="15.75" x14ac:dyDescent="0.25">
      <c r="A40" s="16"/>
      <c r="B40" s="17"/>
      <c r="C40" s="4" t="s">
        <v>35</v>
      </c>
      <c r="D40" s="1">
        <v>3420</v>
      </c>
    </row>
    <row r="41" spans="1:4" ht="15.75" x14ac:dyDescent="0.25">
      <c r="A41" s="16"/>
      <c r="B41" s="17"/>
      <c r="C41" s="36" t="s">
        <v>36</v>
      </c>
      <c r="D41" s="11">
        <f t="shared" ref="D41" si="0">D34+D39+D40</f>
        <v>128817.37000000002</v>
      </c>
    </row>
  </sheetData>
  <mergeCells count="1">
    <mergeCell ref="A37:B37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CorelPHOTOPAINT.Image.13" shapeId="1331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1552575</xdr:colOff>
                <xdr:row>1</xdr:row>
                <xdr:rowOff>742950</xdr:rowOff>
              </to>
            </anchor>
          </objectPr>
        </oleObject>
      </mc:Choice>
      <mc:Fallback>
        <oleObject progId="CorelPHOTOPAINT.Image.13" shapeId="133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2F14-1DBB-44E0-8FDD-8C82546BC257}">
  <dimension ref="A1:F41"/>
  <sheetViews>
    <sheetView view="pageBreakPreview" zoomScaleNormal="100" zoomScaleSheetLayoutView="100" workbookViewId="0">
      <selection activeCell="D39" sqref="D39"/>
    </sheetView>
  </sheetViews>
  <sheetFormatPr defaultRowHeight="15" x14ac:dyDescent="0.25"/>
  <cols>
    <col min="2" max="2" width="21.42578125" customWidth="1"/>
    <col min="3" max="3" width="35.5703125" customWidth="1"/>
    <col min="4" max="4" width="26.85546875" customWidth="1"/>
  </cols>
  <sheetData>
    <row r="1" spans="1:6" ht="70.5" customHeight="1" x14ac:dyDescent="0.25"/>
    <row r="2" spans="1:6" s="20" customFormat="1" ht="15.75" x14ac:dyDescent="0.25">
      <c r="A2" s="21" t="s">
        <v>40</v>
      </c>
      <c r="B2" s="21"/>
      <c r="C2" s="21"/>
      <c r="D2" s="21"/>
      <c r="E2" s="21"/>
      <c r="F2" s="19"/>
    </row>
    <row r="3" spans="1:6" ht="15.75" x14ac:dyDescent="0.25">
      <c r="A3" s="3" t="s">
        <v>0</v>
      </c>
      <c r="B3" s="3" t="s">
        <v>1</v>
      </c>
      <c r="C3" s="3" t="s">
        <v>2</v>
      </c>
      <c r="D3" s="3" t="s">
        <v>38</v>
      </c>
    </row>
    <row r="4" spans="1:6" ht="15.75" x14ac:dyDescent="0.25">
      <c r="A4" s="3"/>
      <c r="B4" s="3" t="s">
        <v>4</v>
      </c>
      <c r="C4" s="3" t="s">
        <v>5</v>
      </c>
      <c r="D4" s="3" t="s">
        <v>39</v>
      </c>
    </row>
    <row r="5" spans="1:6" ht="15.75" x14ac:dyDescent="0.25">
      <c r="A5" s="4">
        <v>1</v>
      </c>
      <c r="B5" s="5">
        <v>40110</v>
      </c>
      <c r="C5" s="4" t="s">
        <v>7</v>
      </c>
      <c r="D5" s="1">
        <f>'[1]TOTALI 2023'!$C$3</f>
        <v>23727.839999999997</v>
      </c>
    </row>
    <row r="6" spans="1:6" ht="15.75" x14ac:dyDescent="0.25">
      <c r="A6" s="4">
        <v>2</v>
      </c>
      <c r="B6" s="5">
        <v>50001</v>
      </c>
      <c r="C6" s="4" t="s">
        <v>8</v>
      </c>
      <c r="D6" s="1">
        <f>'[1]TOTALI 2023'!$C$4</f>
        <v>5780</v>
      </c>
    </row>
    <row r="7" spans="1:6" ht="15.75" x14ac:dyDescent="0.25">
      <c r="A7" s="4">
        <v>3</v>
      </c>
      <c r="B7" s="5">
        <v>50009</v>
      </c>
      <c r="C7" s="4" t="s">
        <v>9</v>
      </c>
      <c r="D7" s="1">
        <f>'[1]TOTALI 2023'!$C$5</f>
        <v>74809.17</v>
      </c>
    </row>
    <row r="8" spans="1:6" ht="15.75" x14ac:dyDescent="0.25">
      <c r="A8" s="4">
        <v>4</v>
      </c>
      <c r="B8" s="5">
        <v>50013</v>
      </c>
      <c r="C8" s="4" t="s">
        <v>10</v>
      </c>
      <c r="D8" s="2">
        <f>'[1]TOTALI 2023'!$C$6</f>
        <v>9</v>
      </c>
    </row>
    <row r="9" spans="1:6" ht="15.75" x14ac:dyDescent="0.25">
      <c r="A9" s="4">
        <v>5</v>
      </c>
      <c r="B9" s="5">
        <v>50014</v>
      </c>
      <c r="C9" s="4" t="s">
        <v>60</v>
      </c>
      <c r="D9" s="2">
        <f>'[1]TOTALI 2023'!$C$7</f>
        <v>0</v>
      </c>
    </row>
    <row r="10" spans="1:6" ht="15.75" x14ac:dyDescent="0.25">
      <c r="A10" s="4">
        <v>6</v>
      </c>
      <c r="B10" s="5">
        <v>50015</v>
      </c>
      <c r="C10" s="4" t="s">
        <v>11</v>
      </c>
      <c r="D10" s="2">
        <f>'[1]TOTALI 2023'!$C$8</f>
        <v>55</v>
      </c>
    </row>
    <row r="11" spans="1:6" ht="15.75" x14ac:dyDescent="0.25">
      <c r="A11" s="4">
        <v>7</v>
      </c>
      <c r="B11" s="5">
        <v>50016</v>
      </c>
      <c r="C11" s="4" t="s">
        <v>12</v>
      </c>
      <c r="D11" s="2">
        <f>'[1]TOTALI 2023'!$C$9</f>
        <v>2866</v>
      </c>
    </row>
    <row r="12" spans="1:6" ht="15.75" x14ac:dyDescent="0.25">
      <c r="A12" s="4">
        <v>8</v>
      </c>
      <c r="B12" s="5">
        <v>50017</v>
      </c>
      <c r="C12" s="4" t="s">
        <v>13</v>
      </c>
      <c r="D12" s="2">
        <f>'[1]TOTALI 2023'!$C$10</f>
        <v>0</v>
      </c>
    </row>
    <row r="13" spans="1:6" ht="15.75" x14ac:dyDescent="0.25">
      <c r="A13" s="4">
        <v>9</v>
      </c>
      <c r="B13" s="5">
        <v>50019</v>
      </c>
      <c r="C13" s="4" t="s">
        <v>14</v>
      </c>
      <c r="D13" s="2">
        <f>'[1]TOTALI 2023'!$C$11</f>
        <v>312.89999999999998</v>
      </c>
    </row>
    <row r="14" spans="1:6" ht="15.75" x14ac:dyDescent="0.25">
      <c r="A14" s="4">
        <v>10</v>
      </c>
      <c r="B14" s="5">
        <v>50024</v>
      </c>
      <c r="C14" s="4" t="s">
        <v>15</v>
      </c>
      <c r="D14" s="2">
        <v>0</v>
      </c>
    </row>
    <row r="15" spans="1:6" ht="15.75" x14ac:dyDescent="0.25">
      <c r="A15" s="4">
        <v>11</v>
      </c>
      <c r="B15" s="5">
        <v>50026</v>
      </c>
      <c r="C15" s="4" t="s">
        <v>16</v>
      </c>
      <c r="D15" s="2">
        <f>'[1]TOTALI 2023'!$C$13</f>
        <v>1447.9199999999998</v>
      </c>
    </row>
    <row r="16" spans="1:6" ht="15.75" x14ac:dyDescent="0.25">
      <c r="A16" s="4">
        <v>12</v>
      </c>
      <c r="B16" s="5">
        <v>50032</v>
      </c>
      <c r="C16" s="4" t="s">
        <v>61</v>
      </c>
      <c r="D16" s="2">
        <f>'[1]TOTALI 2023'!$C$14</f>
        <v>1217</v>
      </c>
    </row>
    <row r="17" spans="1:4" ht="15.75" x14ac:dyDescent="0.25">
      <c r="A17" s="4">
        <v>13</v>
      </c>
      <c r="B17" s="5">
        <v>50103</v>
      </c>
      <c r="C17" s="4" t="s">
        <v>62</v>
      </c>
      <c r="D17" s="1">
        <f>'[1]TOTALI 2023'!$C$15</f>
        <v>345</v>
      </c>
    </row>
    <row r="18" spans="1:4" ht="15.75" x14ac:dyDescent="0.25">
      <c r="A18" s="4">
        <v>14</v>
      </c>
      <c r="B18" s="5">
        <v>50104</v>
      </c>
      <c r="C18" s="4" t="s">
        <v>17</v>
      </c>
      <c r="D18" s="1">
        <f>'[1]TOTALI 2023'!$C$16</f>
        <v>150</v>
      </c>
    </row>
    <row r="19" spans="1:4" ht="15.75" x14ac:dyDescent="0.25">
      <c r="A19" s="4">
        <v>15</v>
      </c>
      <c r="B19" s="5">
        <v>50205</v>
      </c>
      <c r="C19" s="4" t="s">
        <v>18</v>
      </c>
      <c r="D19" s="1">
        <f>'[1]TOTALI 2023'!$C$17</f>
        <v>465</v>
      </c>
    </row>
    <row r="20" spans="1:4" ht="15.75" x14ac:dyDescent="0.25">
      <c r="A20" s="4">
        <v>16</v>
      </c>
      <c r="B20" s="5">
        <v>50029</v>
      </c>
      <c r="C20" s="4" t="s">
        <v>63</v>
      </c>
      <c r="D20" s="1">
        <f>'[1]TOTALI 2023'!$C$18</f>
        <v>4660</v>
      </c>
    </row>
    <row r="21" spans="1:4" ht="15.75" x14ac:dyDescent="0.25">
      <c r="A21" s="4">
        <v>17</v>
      </c>
      <c r="B21" s="5">
        <v>50401</v>
      </c>
      <c r="C21" s="4" t="s">
        <v>19</v>
      </c>
      <c r="D21" s="1">
        <f>'[1]TOTALI 2023'!$C$19</f>
        <v>0</v>
      </c>
    </row>
    <row r="22" spans="1:4" ht="15.75" x14ac:dyDescent="0.25">
      <c r="A22" s="4">
        <v>18</v>
      </c>
      <c r="B22" s="5">
        <v>50403</v>
      </c>
      <c r="C22" s="4" t="s">
        <v>20</v>
      </c>
      <c r="D22" s="1">
        <f>'[1]TOTALI 2023'!$C$20</f>
        <v>0</v>
      </c>
    </row>
    <row r="23" spans="1:4" ht="15.75" x14ac:dyDescent="0.25">
      <c r="A23" s="4">
        <v>19</v>
      </c>
      <c r="B23" s="5">
        <v>50405</v>
      </c>
      <c r="C23" s="4" t="s">
        <v>64</v>
      </c>
      <c r="D23" s="1">
        <f>'[1]TOTALI 2023'!$C$21</f>
        <v>150</v>
      </c>
    </row>
    <row r="24" spans="1:4" ht="15.75" x14ac:dyDescent="0.25">
      <c r="A24" s="4">
        <v>20</v>
      </c>
      <c r="B24" s="5">
        <v>50406</v>
      </c>
      <c r="C24" s="4" t="s">
        <v>65</v>
      </c>
      <c r="D24" s="1">
        <f>'[1]TOTALI 2023'!$C$22</f>
        <v>0</v>
      </c>
    </row>
    <row r="25" spans="1:4" ht="15.75" x14ac:dyDescent="0.25">
      <c r="A25" s="4">
        <v>21</v>
      </c>
      <c r="B25" s="5">
        <v>50407</v>
      </c>
      <c r="C25" s="4" t="s">
        <v>21</v>
      </c>
      <c r="D25" s="1">
        <f>'[1]TOTALI 2023'!$C$23</f>
        <v>100</v>
      </c>
    </row>
    <row r="26" spans="1:4" ht="15.75" x14ac:dyDescent="0.25">
      <c r="A26" s="4">
        <v>22</v>
      </c>
      <c r="B26" s="5">
        <v>50408</v>
      </c>
      <c r="C26" s="4" t="s">
        <v>22</v>
      </c>
      <c r="D26" s="1">
        <f>'[1]TOTALI 2023'!$C$24</f>
        <v>2683.1</v>
      </c>
    </row>
    <row r="27" spans="1:4" ht="15.75" x14ac:dyDescent="0.25">
      <c r="A27" s="4">
        <v>23</v>
      </c>
      <c r="B27" s="5">
        <v>50409</v>
      </c>
      <c r="C27" s="4" t="s">
        <v>23</v>
      </c>
      <c r="D27" s="1">
        <f>'[1]TOTALI 2023'!$C$25</f>
        <v>3101.5</v>
      </c>
    </row>
    <row r="28" spans="1:4" ht="15.75" x14ac:dyDescent="0.25">
      <c r="A28" s="4">
        <v>24</v>
      </c>
      <c r="B28" s="5">
        <v>50409</v>
      </c>
      <c r="C28" s="4" t="s">
        <v>24</v>
      </c>
      <c r="D28" s="1">
        <f>'[1]TOTALI 2023'!$C$26</f>
        <v>2603</v>
      </c>
    </row>
    <row r="29" spans="1:4" ht="15.75" x14ac:dyDescent="0.25">
      <c r="A29" s="4">
        <v>25</v>
      </c>
      <c r="B29" s="5">
        <v>50409</v>
      </c>
      <c r="C29" s="4" t="s">
        <v>25</v>
      </c>
      <c r="D29" s="1">
        <f>'[1]TOTALI 2023'!$C$27</f>
        <v>2410</v>
      </c>
    </row>
    <row r="30" spans="1:4" ht="15.75" x14ac:dyDescent="0.25">
      <c r="A30" s="4">
        <v>26</v>
      </c>
      <c r="B30" s="5">
        <v>50409</v>
      </c>
      <c r="C30" s="4" t="s">
        <v>66</v>
      </c>
      <c r="D30" s="1">
        <f>'[1]TOTALI 2023'!$C$28</f>
        <v>18</v>
      </c>
    </row>
    <row r="31" spans="1:4" ht="15.75" x14ac:dyDescent="0.25">
      <c r="A31" s="4">
        <v>27</v>
      </c>
      <c r="B31" s="5">
        <v>56000</v>
      </c>
      <c r="C31" s="4" t="s">
        <v>82</v>
      </c>
      <c r="D31" s="2">
        <f>10650+6006.89</f>
        <v>16656.89</v>
      </c>
    </row>
    <row r="32" spans="1:4" ht="15.75" x14ac:dyDescent="0.25">
      <c r="A32" s="4">
        <v>28</v>
      </c>
      <c r="B32" s="5">
        <v>55600</v>
      </c>
      <c r="C32" s="4" t="s">
        <v>27</v>
      </c>
      <c r="D32" s="2">
        <f>'[1]TOTALI 2023'!$C$31</f>
        <v>0</v>
      </c>
    </row>
    <row r="33" spans="1:4" ht="15.75" x14ac:dyDescent="0.25">
      <c r="A33" s="6">
        <v>29</v>
      </c>
      <c r="B33" s="7">
        <v>50504</v>
      </c>
      <c r="C33" s="4" t="s">
        <v>28</v>
      </c>
      <c r="D33" s="1">
        <f>'[1]TOTALI 2023'!$C$29</f>
        <v>3786</v>
      </c>
    </row>
    <row r="34" spans="1:4" ht="15.75" x14ac:dyDescent="0.25">
      <c r="A34" s="8"/>
      <c r="B34" s="9"/>
      <c r="C34" s="10" t="s">
        <v>29</v>
      </c>
      <c r="D34" s="11">
        <f t="shared" ref="D34" si="0">SUM(D5:D33)</f>
        <v>147353.32</v>
      </c>
    </row>
    <row r="35" spans="1:4" ht="15.75" x14ac:dyDescent="0.25">
      <c r="A35" s="23"/>
      <c r="B35" s="24"/>
      <c r="C35" s="14" t="s">
        <v>67</v>
      </c>
      <c r="D35" s="1">
        <f>D34-D31-D32</f>
        <v>130696.43000000001</v>
      </c>
    </row>
    <row r="36" spans="1:4" ht="15.75" x14ac:dyDescent="0.25">
      <c r="A36" s="25"/>
      <c r="B36" s="15">
        <v>11111</v>
      </c>
      <c r="C36" s="14" t="s">
        <v>30</v>
      </c>
      <c r="D36" s="1">
        <f>'[1]TOTALI 2023'!$C$33</f>
        <v>30.5</v>
      </c>
    </row>
    <row r="37" spans="1:4" ht="15.75" x14ac:dyDescent="0.25">
      <c r="A37" s="27" t="s">
        <v>72</v>
      </c>
      <c r="B37" s="28"/>
      <c r="C37" s="4" t="s">
        <v>32</v>
      </c>
      <c r="D37" s="1">
        <f>D34-D36</f>
        <v>147322.82</v>
      </c>
    </row>
    <row r="38" spans="1:4" ht="15.75" x14ac:dyDescent="0.25">
      <c r="A38" s="16"/>
      <c r="B38" s="17"/>
      <c r="C38" s="18" t="s">
        <v>33</v>
      </c>
      <c r="D38" s="11">
        <f>D34+D36</f>
        <v>147383.82</v>
      </c>
    </row>
    <row r="39" spans="1:4" ht="15.75" x14ac:dyDescent="0.25">
      <c r="A39" s="16"/>
      <c r="B39" s="17"/>
      <c r="C39" s="4" t="s">
        <v>34</v>
      </c>
      <c r="D39" s="1">
        <v>27465</v>
      </c>
    </row>
    <row r="40" spans="1:4" ht="15.75" x14ac:dyDescent="0.25">
      <c r="A40" s="16"/>
      <c r="B40" s="17"/>
      <c r="C40" s="4" t="s">
        <v>35</v>
      </c>
      <c r="D40" s="1">
        <v>430</v>
      </c>
    </row>
    <row r="41" spans="1:4" ht="15.75" x14ac:dyDescent="0.25">
      <c r="A41" s="16"/>
      <c r="B41" s="17"/>
      <c r="C41" s="18" t="s">
        <v>36</v>
      </c>
      <c r="D41" s="11">
        <f>D34+D39+D40</f>
        <v>175248.32</v>
      </c>
    </row>
  </sheetData>
  <mergeCells count="1">
    <mergeCell ref="A37:B37"/>
  </mergeCells>
  <pageMargins left="0.7" right="0.7" top="0.75" bottom="0.75" header="0.3" footer="0.3"/>
  <pageSetup paperSize="9" scale="94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CorelPHOTOPAINT.Image.13" shapeId="307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3</xdr:col>
                <xdr:colOff>1781175</xdr:colOff>
                <xdr:row>0</xdr:row>
                <xdr:rowOff>866775</xdr:rowOff>
              </to>
            </anchor>
          </objectPr>
        </oleObject>
      </mc:Choice>
      <mc:Fallback>
        <oleObject progId="CorelPHOTOPAINT.Image.13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59B6-A26B-4C70-839E-0378B2056192}">
  <dimension ref="A1:F41"/>
  <sheetViews>
    <sheetView view="pageBreakPreview" topLeftCell="A4" zoomScaleNormal="100" zoomScaleSheetLayoutView="100" workbookViewId="0">
      <selection activeCell="D39" sqref="D39"/>
    </sheetView>
  </sheetViews>
  <sheetFormatPr defaultRowHeight="15" x14ac:dyDescent="0.25"/>
  <cols>
    <col min="2" max="2" width="20" customWidth="1"/>
    <col min="3" max="3" width="36.42578125" customWidth="1"/>
    <col min="4" max="4" width="27" customWidth="1"/>
  </cols>
  <sheetData>
    <row r="1" spans="1:6" ht="56.25" customHeight="1" x14ac:dyDescent="0.25"/>
    <row r="2" spans="1:6" s="20" customFormat="1" ht="15.75" x14ac:dyDescent="0.25">
      <c r="A2" s="21" t="s">
        <v>45</v>
      </c>
      <c r="B2" s="21"/>
      <c r="C2" s="21"/>
      <c r="D2" s="21"/>
      <c r="E2" s="21"/>
      <c r="F2" s="19"/>
    </row>
    <row r="3" spans="1:6" ht="15.75" x14ac:dyDescent="0.25">
      <c r="A3" s="3" t="s">
        <v>0</v>
      </c>
      <c r="B3" s="3" t="s">
        <v>1</v>
      </c>
      <c r="C3" s="3" t="s">
        <v>2</v>
      </c>
      <c r="D3" s="3" t="s">
        <v>41</v>
      </c>
    </row>
    <row r="4" spans="1:6" ht="15.75" x14ac:dyDescent="0.25">
      <c r="A4" s="3"/>
      <c r="B4" s="3" t="s">
        <v>4</v>
      </c>
      <c r="C4" s="3" t="s">
        <v>5</v>
      </c>
      <c r="D4" s="3" t="s">
        <v>42</v>
      </c>
    </row>
    <row r="5" spans="1:6" ht="15.75" x14ac:dyDescent="0.25">
      <c r="A5" s="4">
        <v>1</v>
      </c>
      <c r="B5" s="5">
        <v>40110</v>
      </c>
      <c r="C5" s="4" t="s">
        <v>7</v>
      </c>
      <c r="D5" s="2">
        <f>'[1]TOTALI 2023'!$D$3</f>
        <v>40184.560000000005</v>
      </c>
    </row>
    <row r="6" spans="1:6" ht="15.75" x14ac:dyDescent="0.25">
      <c r="A6" s="4">
        <v>2</v>
      </c>
      <c r="B6" s="5">
        <v>50001</v>
      </c>
      <c r="C6" s="4" t="s">
        <v>8</v>
      </c>
      <c r="D6" s="2">
        <f>'[1]TOTALI 2023'!$D$4</f>
        <v>6975</v>
      </c>
    </row>
    <row r="7" spans="1:6" ht="15.75" x14ac:dyDescent="0.25">
      <c r="A7" s="4">
        <v>3</v>
      </c>
      <c r="B7" s="5">
        <v>50009</v>
      </c>
      <c r="C7" s="4" t="s">
        <v>9</v>
      </c>
      <c r="D7" s="2">
        <f>'[1]TOTALI 2023'!$D$5</f>
        <v>36440.559999999998</v>
      </c>
    </row>
    <row r="8" spans="1:6" ht="15.75" x14ac:dyDescent="0.25">
      <c r="A8" s="4">
        <v>4</v>
      </c>
      <c r="B8" s="5">
        <v>50013</v>
      </c>
      <c r="C8" s="4" t="s">
        <v>10</v>
      </c>
      <c r="D8" s="2">
        <f>'[1]TOTALI 2023'!$D$6</f>
        <v>126</v>
      </c>
    </row>
    <row r="9" spans="1:6" ht="15.75" x14ac:dyDescent="0.25">
      <c r="A9" s="4">
        <v>5</v>
      </c>
      <c r="B9" s="5">
        <v>50014</v>
      </c>
      <c r="C9" s="4" t="s">
        <v>60</v>
      </c>
      <c r="D9" s="2">
        <f>'[1]TOTALI 2023'!$D$7</f>
        <v>0</v>
      </c>
    </row>
    <row r="10" spans="1:6" ht="15.75" x14ac:dyDescent="0.25">
      <c r="A10" s="4">
        <v>6</v>
      </c>
      <c r="B10" s="5">
        <v>50015</v>
      </c>
      <c r="C10" s="4" t="s">
        <v>11</v>
      </c>
      <c r="D10" s="2">
        <f>'[1]TOTALI 2023'!$D$8</f>
        <v>113</v>
      </c>
    </row>
    <row r="11" spans="1:6" ht="15.75" x14ac:dyDescent="0.25">
      <c r="A11" s="4">
        <v>7</v>
      </c>
      <c r="B11" s="5">
        <v>50016</v>
      </c>
      <c r="C11" s="4" t="s">
        <v>12</v>
      </c>
      <c r="D11" s="2">
        <f>'[1]TOTALI 2023'!$D$9</f>
        <v>3231</v>
      </c>
    </row>
    <row r="12" spans="1:6" ht="15.75" x14ac:dyDescent="0.25">
      <c r="A12" s="4">
        <v>8</v>
      </c>
      <c r="B12" s="5">
        <v>50017</v>
      </c>
      <c r="C12" s="4" t="s">
        <v>13</v>
      </c>
      <c r="D12" s="2">
        <f>'[1]TOTALI 2023'!$D$10</f>
        <v>464</v>
      </c>
    </row>
    <row r="13" spans="1:6" ht="15.75" x14ac:dyDescent="0.25">
      <c r="A13" s="4">
        <v>9</v>
      </c>
      <c r="B13" s="5">
        <v>50019</v>
      </c>
      <c r="C13" s="4" t="s">
        <v>14</v>
      </c>
      <c r="D13" s="2">
        <f>'[1]TOTALI 2023'!$D$11</f>
        <v>147.1</v>
      </c>
    </row>
    <row r="14" spans="1:6" ht="15.75" x14ac:dyDescent="0.25">
      <c r="A14" s="4">
        <v>10</v>
      </c>
      <c r="B14" s="5">
        <v>50024</v>
      </c>
      <c r="C14" s="4" t="s">
        <v>15</v>
      </c>
      <c r="D14" s="2">
        <v>0</v>
      </c>
    </row>
    <row r="15" spans="1:6" ht="15.75" x14ac:dyDescent="0.25">
      <c r="A15" s="4">
        <v>11</v>
      </c>
      <c r="B15" s="5">
        <v>50026</v>
      </c>
      <c r="C15" s="4" t="s">
        <v>16</v>
      </c>
      <c r="D15" s="2">
        <f>'[1]TOTALI 2023'!$D$13</f>
        <v>1474.1599999999999</v>
      </c>
    </row>
    <row r="16" spans="1:6" ht="15.75" x14ac:dyDescent="0.25">
      <c r="A16" s="4">
        <v>12</v>
      </c>
      <c r="B16" s="5">
        <v>50032</v>
      </c>
      <c r="C16" s="4" t="s">
        <v>61</v>
      </c>
      <c r="D16" s="2">
        <f>'[1]TOTALI 2023'!$D$14</f>
        <v>2476</v>
      </c>
    </row>
    <row r="17" spans="1:4" ht="15.75" x14ac:dyDescent="0.25">
      <c r="A17" s="4">
        <v>13</v>
      </c>
      <c r="B17" s="5">
        <v>50103</v>
      </c>
      <c r="C17" s="4" t="s">
        <v>62</v>
      </c>
      <c r="D17" s="2">
        <f>'[1]TOTALI 2023'!$D$15</f>
        <v>0</v>
      </c>
    </row>
    <row r="18" spans="1:4" ht="15.75" x14ac:dyDescent="0.25">
      <c r="A18" s="4">
        <v>14</v>
      </c>
      <c r="B18" s="5">
        <v>50104</v>
      </c>
      <c r="C18" s="4" t="s">
        <v>17</v>
      </c>
      <c r="D18" s="2">
        <f>'[1]TOTALI 2023'!$D$16</f>
        <v>2442.23</v>
      </c>
    </row>
    <row r="19" spans="1:4" ht="15.75" x14ac:dyDescent="0.25">
      <c r="A19" s="4">
        <v>15</v>
      </c>
      <c r="B19" s="5">
        <v>50205</v>
      </c>
      <c r="C19" s="4" t="s">
        <v>18</v>
      </c>
      <c r="D19" s="2">
        <f>'[1]TOTALI 2023'!$D$17</f>
        <v>928.5</v>
      </c>
    </row>
    <row r="20" spans="1:4" ht="15.75" x14ac:dyDescent="0.25">
      <c r="A20" s="4">
        <v>16</v>
      </c>
      <c r="B20" s="5">
        <v>50029</v>
      </c>
      <c r="C20" s="4" t="s">
        <v>63</v>
      </c>
      <c r="D20" s="2">
        <f>'[1]TOTALI 2023'!$D$18</f>
        <v>9740</v>
      </c>
    </row>
    <row r="21" spans="1:4" ht="15.75" x14ac:dyDescent="0.25">
      <c r="A21" s="4">
        <v>17</v>
      </c>
      <c r="B21" s="5">
        <v>50401</v>
      </c>
      <c r="C21" s="4" t="s">
        <v>19</v>
      </c>
      <c r="D21" s="2">
        <f>'[1]TOTALI 2023'!$D$19</f>
        <v>0</v>
      </c>
    </row>
    <row r="22" spans="1:4" ht="15.75" x14ac:dyDescent="0.25">
      <c r="A22" s="4">
        <v>18</v>
      </c>
      <c r="B22" s="5">
        <v>50403</v>
      </c>
      <c r="C22" s="4" t="s">
        <v>20</v>
      </c>
      <c r="D22" s="2">
        <f>'[1]TOTALI 2023'!$D$20</f>
        <v>0</v>
      </c>
    </row>
    <row r="23" spans="1:4" ht="15.75" x14ac:dyDescent="0.25">
      <c r="A23" s="4">
        <v>19</v>
      </c>
      <c r="B23" s="5">
        <v>50405</v>
      </c>
      <c r="C23" s="4" t="s">
        <v>64</v>
      </c>
      <c r="D23" s="2">
        <f>'[1]TOTALI 2023'!$D$21</f>
        <v>1260</v>
      </c>
    </row>
    <row r="24" spans="1:4" ht="15.75" x14ac:dyDescent="0.25">
      <c r="A24" s="4">
        <v>20</v>
      </c>
      <c r="B24" s="5">
        <v>50406</v>
      </c>
      <c r="C24" s="4" t="s">
        <v>65</v>
      </c>
      <c r="D24" s="2">
        <f>'[1]TOTALI 2023'!$D$22</f>
        <v>0</v>
      </c>
    </row>
    <row r="25" spans="1:4" ht="15.75" x14ac:dyDescent="0.25">
      <c r="A25" s="4">
        <v>21</v>
      </c>
      <c r="B25" s="5">
        <v>50407</v>
      </c>
      <c r="C25" s="4" t="s">
        <v>21</v>
      </c>
      <c r="D25" s="2">
        <f>'[1]TOTALI 2023'!$D$23</f>
        <v>291</v>
      </c>
    </row>
    <row r="26" spans="1:4" ht="15.75" x14ac:dyDescent="0.25">
      <c r="A26" s="4">
        <v>22</v>
      </c>
      <c r="B26" s="5">
        <v>50408</v>
      </c>
      <c r="C26" s="4" t="s">
        <v>22</v>
      </c>
      <c r="D26" s="2">
        <f>'[1]TOTALI 2023'!$D$24</f>
        <v>4819.96</v>
      </c>
    </row>
    <row r="27" spans="1:4" ht="15.75" x14ac:dyDescent="0.25">
      <c r="A27" s="4">
        <v>23</v>
      </c>
      <c r="B27" s="5">
        <v>50409</v>
      </c>
      <c r="C27" s="4" t="s">
        <v>23</v>
      </c>
      <c r="D27" s="2">
        <f>'[1]TOTALI 2023'!$D$25</f>
        <v>3141.5</v>
      </c>
    </row>
    <row r="28" spans="1:4" ht="15.75" x14ac:dyDescent="0.25">
      <c r="A28" s="4">
        <v>24</v>
      </c>
      <c r="B28" s="5">
        <v>50409</v>
      </c>
      <c r="C28" s="4" t="s">
        <v>24</v>
      </c>
      <c r="D28" s="2">
        <f>'[1]TOTALI 2023'!$D$26</f>
        <v>2604</v>
      </c>
    </row>
    <row r="29" spans="1:4" ht="15.75" x14ac:dyDescent="0.25">
      <c r="A29" s="4">
        <v>25</v>
      </c>
      <c r="B29" s="5">
        <v>50409</v>
      </c>
      <c r="C29" s="4" t="s">
        <v>25</v>
      </c>
      <c r="D29" s="2">
        <f>'[1]TOTALI 2023'!$D$27</f>
        <v>15820</v>
      </c>
    </row>
    <row r="30" spans="1:4" ht="15.75" x14ac:dyDescent="0.25">
      <c r="A30" s="4">
        <v>26</v>
      </c>
      <c r="B30" s="5">
        <v>50409</v>
      </c>
      <c r="C30" s="4" t="s">
        <v>66</v>
      </c>
      <c r="D30" s="2">
        <f>'[1]TOTALI 2023'!$D$28</f>
        <v>12</v>
      </c>
    </row>
    <row r="31" spans="1:4" ht="15.75" x14ac:dyDescent="0.25">
      <c r="A31" s="4">
        <v>27</v>
      </c>
      <c r="B31" s="5">
        <v>56000</v>
      </c>
      <c r="C31" s="4" t="s">
        <v>26</v>
      </c>
      <c r="D31" s="2">
        <f>'[1]TOTALI 2023'!$D$30</f>
        <v>426739.48</v>
      </c>
    </row>
    <row r="32" spans="1:4" ht="15.75" x14ac:dyDescent="0.25">
      <c r="A32" s="4">
        <v>28</v>
      </c>
      <c r="B32" s="5">
        <v>55600</v>
      </c>
      <c r="C32" s="4" t="s">
        <v>27</v>
      </c>
      <c r="D32" s="2">
        <f>'[1]TOTALI 2023'!$D$31</f>
        <v>0</v>
      </c>
    </row>
    <row r="33" spans="1:4" ht="15.75" x14ac:dyDescent="0.25">
      <c r="A33" s="6">
        <v>29</v>
      </c>
      <c r="B33" s="7">
        <v>50504</v>
      </c>
      <c r="C33" s="4" t="s">
        <v>28</v>
      </c>
      <c r="D33" s="2">
        <f>'[1]TOTALI 2023'!$D$29</f>
        <v>7092</v>
      </c>
    </row>
    <row r="34" spans="1:4" ht="15.75" x14ac:dyDescent="0.25">
      <c r="A34" s="8"/>
      <c r="B34" s="9"/>
      <c r="C34" s="10" t="s">
        <v>29</v>
      </c>
      <c r="D34" s="11">
        <f t="shared" ref="D34" si="0">SUM(D5:D33)</f>
        <v>566522.05000000005</v>
      </c>
    </row>
    <row r="35" spans="1:4" ht="15.75" x14ac:dyDescent="0.25">
      <c r="A35" s="23"/>
      <c r="B35" s="24"/>
      <c r="C35" s="14" t="s">
        <v>67</v>
      </c>
      <c r="D35" s="1">
        <f>D34-D31-D32</f>
        <v>139782.57000000007</v>
      </c>
    </row>
    <row r="36" spans="1:4" ht="15.75" x14ac:dyDescent="0.25">
      <c r="A36" s="25"/>
      <c r="B36" s="15">
        <v>11111</v>
      </c>
      <c r="C36" s="14" t="s">
        <v>30</v>
      </c>
      <c r="D36" s="1">
        <f>'[1]TOTALI 2023'!$D$33</f>
        <v>39</v>
      </c>
    </row>
    <row r="37" spans="1:4" ht="15.75" x14ac:dyDescent="0.25">
      <c r="A37" s="27" t="s">
        <v>59</v>
      </c>
      <c r="B37" s="28"/>
      <c r="C37" s="4" t="s">
        <v>32</v>
      </c>
      <c r="D37" s="1">
        <f t="shared" ref="D37" si="1">D34-D36</f>
        <v>566483.05000000005</v>
      </c>
    </row>
    <row r="38" spans="1:4" ht="15.75" x14ac:dyDescent="0.25">
      <c r="A38" s="16"/>
      <c r="B38" s="17"/>
      <c r="C38" s="18" t="s">
        <v>33</v>
      </c>
      <c r="D38" s="11">
        <f>D34+D36</f>
        <v>566561.05000000005</v>
      </c>
    </row>
    <row r="39" spans="1:4" ht="15.75" x14ac:dyDescent="0.25">
      <c r="A39" s="16"/>
      <c r="B39" s="17"/>
      <c r="C39" s="4" t="s">
        <v>34</v>
      </c>
      <c r="D39" s="1">
        <v>36823</v>
      </c>
    </row>
    <row r="40" spans="1:4" ht="15.75" x14ac:dyDescent="0.25">
      <c r="A40" s="16"/>
      <c r="B40" s="17"/>
      <c r="C40" s="4" t="s">
        <v>35</v>
      </c>
      <c r="D40" s="1">
        <v>1470</v>
      </c>
    </row>
    <row r="41" spans="1:4" ht="15.75" x14ac:dyDescent="0.25">
      <c r="A41" s="16"/>
      <c r="B41" s="17"/>
      <c r="C41" s="18" t="s">
        <v>36</v>
      </c>
      <c r="D41" s="11">
        <f t="shared" ref="D41" si="2">D34+D39+D40</f>
        <v>604815.05000000005</v>
      </c>
    </row>
  </sheetData>
  <mergeCells count="1">
    <mergeCell ref="A37:B37"/>
  </mergeCells>
  <pageMargins left="0.7" right="0.7" top="0.75" bottom="0.75" header="0.3" footer="0.3"/>
  <pageSetup paperSize="9" scale="94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CorelPHOTOPAINT.Image.13" shapeId="4098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0</xdr:row>
                <xdr:rowOff>647700</xdr:rowOff>
              </to>
            </anchor>
          </objectPr>
        </oleObject>
      </mc:Choice>
      <mc:Fallback>
        <oleObject progId="CorelPHOTOPAINT.Image.13" shapeId="409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632F2-EBF6-4606-9799-34A5A6EB8F01}">
  <dimension ref="A1:F41"/>
  <sheetViews>
    <sheetView view="pageBreakPreview" zoomScaleNormal="100" zoomScaleSheetLayoutView="100" zoomScalePageLayoutView="90" workbookViewId="0">
      <selection activeCell="D39" sqref="D39"/>
    </sheetView>
  </sheetViews>
  <sheetFormatPr defaultRowHeight="15" x14ac:dyDescent="0.25"/>
  <cols>
    <col min="1" max="1" width="9.28515625" bestFit="1" customWidth="1"/>
    <col min="2" max="2" width="14.5703125" customWidth="1"/>
    <col min="3" max="3" width="37.7109375" customWidth="1"/>
    <col min="4" max="4" width="31.140625" customWidth="1"/>
  </cols>
  <sheetData>
    <row r="1" spans="1:6" ht="67.5" customHeight="1" x14ac:dyDescent="0.25"/>
    <row r="2" spans="1:6" s="20" customFormat="1" ht="15.75" x14ac:dyDescent="0.25">
      <c r="A2" s="21" t="s">
        <v>46</v>
      </c>
      <c r="B2" s="21"/>
      <c r="C2" s="21"/>
      <c r="D2" s="21"/>
      <c r="E2" s="21"/>
      <c r="F2" s="19"/>
    </row>
    <row r="3" spans="1:6" ht="15.75" x14ac:dyDescent="0.25">
      <c r="A3" s="3" t="s">
        <v>0</v>
      </c>
      <c r="B3" s="3" t="s">
        <v>1</v>
      </c>
      <c r="C3" s="3" t="s">
        <v>2</v>
      </c>
      <c r="D3" s="3" t="s">
        <v>43</v>
      </c>
    </row>
    <row r="4" spans="1:6" ht="15.75" x14ac:dyDescent="0.25">
      <c r="A4" s="3"/>
      <c r="B4" s="3" t="s">
        <v>4</v>
      </c>
      <c r="C4" s="3" t="s">
        <v>5</v>
      </c>
      <c r="D4" s="3" t="s">
        <v>44</v>
      </c>
    </row>
    <row r="5" spans="1:6" ht="15.75" x14ac:dyDescent="0.25">
      <c r="A5" s="4">
        <v>1</v>
      </c>
      <c r="B5" s="5">
        <v>40110</v>
      </c>
      <c r="C5" s="4" t="s">
        <v>7</v>
      </c>
      <c r="D5" s="1">
        <f>'[1]TOTALI 2023'!$E$3</f>
        <v>66061.77</v>
      </c>
    </row>
    <row r="6" spans="1:6" ht="15.75" x14ac:dyDescent="0.25">
      <c r="A6" s="4">
        <v>2</v>
      </c>
      <c r="B6" s="5">
        <v>50001</v>
      </c>
      <c r="C6" s="4" t="s">
        <v>8</v>
      </c>
      <c r="D6" s="1">
        <f>'[1]TOTALI 2023'!$E$4</f>
        <v>4705</v>
      </c>
    </row>
    <row r="7" spans="1:6" ht="15.75" x14ac:dyDescent="0.25">
      <c r="A7" s="4">
        <v>3</v>
      </c>
      <c r="B7" s="5">
        <v>50009</v>
      </c>
      <c r="C7" s="4" t="s">
        <v>9</v>
      </c>
      <c r="D7" s="1">
        <f>'[1]TOTALI 2023'!$E$5</f>
        <v>15117.49</v>
      </c>
    </row>
    <row r="8" spans="1:6" ht="15.75" x14ac:dyDescent="0.25">
      <c r="A8" s="4">
        <v>4</v>
      </c>
      <c r="B8" s="5">
        <v>50013</v>
      </c>
      <c r="C8" s="4" t="s">
        <v>10</v>
      </c>
      <c r="D8" s="2">
        <f>'[1]TOTALI 2023'!$E$6</f>
        <v>20</v>
      </c>
    </row>
    <row r="9" spans="1:6" ht="15.75" x14ac:dyDescent="0.25">
      <c r="A9" s="4">
        <v>5</v>
      </c>
      <c r="B9" s="5">
        <v>50014</v>
      </c>
      <c r="C9" s="4" t="s">
        <v>60</v>
      </c>
      <c r="D9" s="2">
        <f>'[1]TOTALI 2023'!$E$7</f>
        <v>40</v>
      </c>
    </row>
    <row r="10" spans="1:6" ht="15.75" x14ac:dyDescent="0.25">
      <c r="A10" s="4">
        <v>6</v>
      </c>
      <c r="B10" s="5">
        <v>50015</v>
      </c>
      <c r="C10" s="4" t="s">
        <v>11</v>
      </c>
      <c r="D10" s="2">
        <f>'[1]TOTALI 2023'!$E$8</f>
        <v>0</v>
      </c>
    </row>
    <row r="11" spans="1:6" ht="15.75" x14ac:dyDescent="0.25">
      <c r="A11" s="4">
        <v>7</v>
      </c>
      <c r="B11" s="5">
        <v>50016</v>
      </c>
      <c r="C11" s="4" t="s">
        <v>12</v>
      </c>
      <c r="D11" s="2">
        <f>'[1]TOTALI 2023'!$E$9</f>
        <v>2738</v>
      </c>
    </row>
    <row r="12" spans="1:6" ht="15.75" x14ac:dyDescent="0.25">
      <c r="A12" s="4">
        <v>8</v>
      </c>
      <c r="B12" s="5">
        <v>50017</v>
      </c>
      <c r="C12" s="4" t="s">
        <v>13</v>
      </c>
      <c r="D12" s="2">
        <f>'[1]TOTALI 2023'!$E$10</f>
        <v>340</v>
      </c>
    </row>
    <row r="13" spans="1:6" ht="15.75" x14ac:dyDescent="0.25">
      <c r="A13" s="4">
        <v>9</v>
      </c>
      <c r="B13" s="5">
        <v>50019</v>
      </c>
      <c r="C13" s="4" t="s">
        <v>14</v>
      </c>
      <c r="D13" s="2">
        <f>'[1]TOTALI 2023'!$E$11</f>
        <v>107.41</v>
      </c>
    </row>
    <row r="14" spans="1:6" ht="15.75" x14ac:dyDescent="0.25">
      <c r="A14" s="4">
        <v>10</v>
      </c>
      <c r="B14" s="5">
        <v>50024</v>
      </c>
      <c r="C14" s="4" t="s">
        <v>15</v>
      </c>
      <c r="D14" s="2"/>
    </row>
    <row r="15" spans="1:6" ht="15.75" x14ac:dyDescent="0.25">
      <c r="A15" s="4">
        <v>11</v>
      </c>
      <c r="B15" s="5">
        <v>50026</v>
      </c>
      <c r="C15" s="4" t="s">
        <v>16</v>
      </c>
      <c r="D15" s="2">
        <f>'[1]TOTALI 2023'!$E$13</f>
        <v>346.07</v>
      </c>
    </row>
    <row r="16" spans="1:6" ht="15.75" x14ac:dyDescent="0.25">
      <c r="A16" s="4">
        <v>12</v>
      </c>
      <c r="B16" s="5">
        <v>50032</v>
      </c>
      <c r="C16" s="4" t="s">
        <v>61</v>
      </c>
      <c r="D16" s="2">
        <f>'[1]TOTALI 2023'!$E$14</f>
        <v>1139</v>
      </c>
    </row>
    <row r="17" spans="1:4" ht="15.75" x14ac:dyDescent="0.25">
      <c r="A17" s="4">
        <v>13</v>
      </c>
      <c r="B17" s="5">
        <v>50103</v>
      </c>
      <c r="C17" s="4" t="s">
        <v>62</v>
      </c>
      <c r="D17" s="1"/>
    </row>
    <row r="18" spans="1:4" ht="15.75" x14ac:dyDescent="0.25">
      <c r="A18" s="4">
        <v>14</v>
      </c>
      <c r="B18" s="5">
        <v>50104</v>
      </c>
      <c r="C18" s="4" t="s">
        <v>17</v>
      </c>
      <c r="D18" s="1">
        <f>'[1]TOTALI 2023'!$E$16</f>
        <v>230</v>
      </c>
    </row>
    <row r="19" spans="1:4" ht="15.75" x14ac:dyDescent="0.25">
      <c r="A19" s="4">
        <v>15</v>
      </c>
      <c r="B19" s="5">
        <v>50205</v>
      </c>
      <c r="C19" s="4" t="s">
        <v>18</v>
      </c>
      <c r="D19" s="1">
        <f>'[1]TOTALI 2023'!$E$17</f>
        <v>80</v>
      </c>
    </row>
    <row r="20" spans="1:4" ht="15.75" x14ac:dyDescent="0.25">
      <c r="A20" s="4">
        <v>16</v>
      </c>
      <c r="B20" s="5">
        <v>50029</v>
      </c>
      <c r="C20" s="4" t="s">
        <v>63</v>
      </c>
      <c r="D20" s="1">
        <f>'[1]TOTALI 2023'!$E$18</f>
        <v>5760</v>
      </c>
    </row>
    <row r="21" spans="1:4" ht="15.75" x14ac:dyDescent="0.25">
      <c r="A21" s="4">
        <v>17</v>
      </c>
      <c r="B21" s="5">
        <v>50401</v>
      </c>
      <c r="C21" s="4" t="s">
        <v>19</v>
      </c>
      <c r="D21" s="1"/>
    </row>
    <row r="22" spans="1:4" ht="15.75" x14ac:dyDescent="0.25">
      <c r="A22" s="4">
        <v>18</v>
      </c>
      <c r="B22" s="5">
        <v>50403</v>
      </c>
      <c r="C22" s="4" t="s">
        <v>20</v>
      </c>
      <c r="D22" s="1"/>
    </row>
    <row r="23" spans="1:4" ht="15.75" x14ac:dyDescent="0.25">
      <c r="A23" s="4">
        <v>19</v>
      </c>
      <c r="B23" s="5">
        <v>50405</v>
      </c>
      <c r="C23" s="4" t="s">
        <v>64</v>
      </c>
      <c r="D23" s="1">
        <f>'[1]TOTALI 2023'!$E$21</f>
        <v>50</v>
      </c>
    </row>
    <row r="24" spans="1:4" ht="15.75" x14ac:dyDescent="0.25">
      <c r="A24" s="4">
        <v>20</v>
      </c>
      <c r="B24" s="5">
        <v>50406</v>
      </c>
      <c r="C24" s="4" t="s">
        <v>65</v>
      </c>
      <c r="D24" s="1"/>
    </row>
    <row r="25" spans="1:4" ht="15.75" x14ac:dyDescent="0.25">
      <c r="A25" s="4">
        <v>21</v>
      </c>
      <c r="B25" s="5">
        <v>50407</v>
      </c>
      <c r="C25" s="4" t="s">
        <v>21</v>
      </c>
      <c r="D25" s="1">
        <f>'[1]TOTALI 2023'!$E$23</f>
        <v>500</v>
      </c>
    </row>
    <row r="26" spans="1:4" ht="15.75" x14ac:dyDescent="0.25">
      <c r="A26" s="4">
        <v>22</v>
      </c>
      <c r="B26" s="5">
        <v>50408</v>
      </c>
      <c r="C26" s="4" t="s">
        <v>22</v>
      </c>
      <c r="D26" s="1">
        <f>'[1]TOTALI 2023'!$E$24</f>
        <v>2335</v>
      </c>
    </row>
    <row r="27" spans="1:4" ht="15.75" x14ac:dyDescent="0.25">
      <c r="A27" s="4">
        <v>23</v>
      </c>
      <c r="B27" s="5">
        <v>50409</v>
      </c>
      <c r="C27" s="4" t="s">
        <v>23</v>
      </c>
      <c r="D27" s="1">
        <f>'[1]TOTALI 2023'!$E$25</f>
        <v>2053</v>
      </c>
    </row>
    <row r="28" spans="1:4" ht="15.75" x14ac:dyDescent="0.25">
      <c r="A28" s="4">
        <v>24</v>
      </c>
      <c r="B28" s="5">
        <v>50409</v>
      </c>
      <c r="C28" s="4" t="s">
        <v>24</v>
      </c>
      <c r="D28" s="1">
        <f>'[1]TOTALI 2023'!$E$26</f>
        <v>2873</v>
      </c>
    </row>
    <row r="29" spans="1:4" ht="15.75" x14ac:dyDescent="0.25">
      <c r="A29" s="4">
        <v>25</v>
      </c>
      <c r="B29" s="5">
        <v>50409</v>
      </c>
      <c r="C29" s="4" t="s">
        <v>25</v>
      </c>
      <c r="D29" s="1">
        <f>'[1]TOTALI 2023'!$E$27</f>
        <v>1460</v>
      </c>
    </row>
    <row r="30" spans="1:4" ht="15.75" x14ac:dyDescent="0.25">
      <c r="A30" s="4">
        <v>26</v>
      </c>
      <c r="B30" s="5">
        <v>50409</v>
      </c>
      <c r="C30" s="4" t="s">
        <v>66</v>
      </c>
      <c r="D30" s="1">
        <f>'[1]TOTALI 2023'!$E$28</f>
        <v>39</v>
      </c>
    </row>
    <row r="31" spans="1:4" ht="15.75" x14ac:dyDescent="0.25">
      <c r="A31" s="4">
        <v>27</v>
      </c>
      <c r="B31" s="5">
        <v>56000</v>
      </c>
      <c r="C31" s="4" t="s">
        <v>26</v>
      </c>
      <c r="D31" s="2"/>
    </row>
    <row r="32" spans="1:4" ht="15.75" x14ac:dyDescent="0.25">
      <c r="A32" s="4">
        <v>28</v>
      </c>
      <c r="B32" s="5">
        <v>55600</v>
      </c>
      <c r="C32" s="4" t="s">
        <v>27</v>
      </c>
      <c r="D32" s="2">
        <f>'[1]TOTALI 2023'!$E$31</f>
        <v>14520</v>
      </c>
    </row>
    <row r="33" spans="1:4" ht="15.75" x14ac:dyDescent="0.25">
      <c r="A33" s="6">
        <v>29</v>
      </c>
      <c r="B33" s="7">
        <v>50504</v>
      </c>
      <c r="C33" s="4" t="s">
        <v>28</v>
      </c>
      <c r="D33" s="1">
        <f>'[1]TOTALI 2023'!$E$29</f>
        <v>4575</v>
      </c>
    </row>
    <row r="34" spans="1:4" ht="15.75" x14ac:dyDescent="0.25">
      <c r="A34" s="8"/>
      <c r="B34" s="9"/>
      <c r="C34" s="10" t="s">
        <v>29</v>
      </c>
      <c r="D34" s="11">
        <f t="shared" ref="D34" si="0">SUM(D5:D33)</f>
        <v>125089.74000000002</v>
      </c>
    </row>
    <row r="35" spans="1:4" ht="15.75" x14ac:dyDescent="0.25">
      <c r="A35" s="23"/>
      <c r="B35" s="24"/>
      <c r="C35" s="14" t="s">
        <v>67</v>
      </c>
      <c r="D35" s="1">
        <f t="shared" ref="D35" si="1">D34-D31-D32</f>
        <v>110569.74000000002</v>
      </c>
    </row>
    <row r="36" spans="1:4" ht="15.75" x14ac:dyDescent="0.25">
      <c r="A36" s="25"/>
      <c r="B36" s="15">
        <v>11111</v>
      </c>
      <c r="C36" s="14" t="s">
        <v>30</v>
      </c>
      <c r="D36" s="1">
        <v>28</v>
      </c>
    </row>
    <row r="37" spans="1:4" ht="15.75" x14ac:dyDescent="0.25">
      <c r="A37" s="29" t="s">
        <v>68</v>
      </c>
      <c r="B37" s="30"/>
      <c r="C37" s="4" t="s">
        <v>32</v>
      </c>
      <c r="D37" s="1">
        <f t="shared" ref="D37" si="2">D34-D36</f>
        <v>125061.74000000002</v>
      </c>
    </row>
    <row r="38" spans="1:4" ht="15.75" x14ac:dyDescent="0.25">
      <c r="A38" s="16"/>
      <c r="B38" s="17"/>
      <c r="C38" s="18" t="s">
        <v>33</v>
      </c>
      <c r="D38" s="11">
        <f>D34+D36</f>
        <v>125117.74000000002</v>
      </c>
    </row>
    <row r="39" spans="1:4" ht="15.75" x14ac:dyDescent="0.25">
      <c r="A39" s="16"/>
      <c r="B39" s="17"/>
      <c r="C39" s="4" t="s">
        <v>34</v>
      </c>
      <c r="D39" s="1">
        <v>27865</v>
      </c>
    </row>
    <row r="40" spans="1:4" ht="15.75" x14ac:dyDescent="0.25">
      <c r="A40" s="16"/>
      <c r="B40" s="17"/>
      <c r="C40" s="4" t="s">
        <v>35</v>
      </c>
      <c r="D40" s="1">
        <v>350</v>
      </c>
    </row>
    <row r="41" spans="1:4" ht="15.75" x14ac:dyDescent="0.25">
      <c r="A41" s="16"/>
      <c r="B41" s="17"/>
      <c r="C41" s="18" t="s">
        <v>36</v>
      </c>
      <c r="D41" s="11">
        <f t="shared" ref="D41" si="3">D34+D39+D40</f>
        <v>153304.74000000002</v>
      </c>
    </row>
  </sheetData>
  <mergeCells count="1">
    <mergeCell ref="A37:B37"/>
  </mergeCells>
  <pageMargins left="0.7" right="0.7" top="0.75" bottom="0.75" header="0.3" footer="0.3"/>
  <pageSetup paperSize="9" scale="94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CorelPHOTOPAINT.Image.13" shapeId="2050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2133600</xdr:colOff>
                <xdr:row>1</xdr:row>
                <xdr:rowOff>0</xdr:rowOff>
              </to>
            </anchor>
          </objectPr>
        </oleObject>
      </mc:Choice>
      <mc:Fallback>
        <oleObject progId="CorelPHOTOPAINT.Image.13" shapeId="2050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F9C81-7C89-4930-B55B-37F1B3641B72}">
  <dimension ref="A1:F41"/>
  <sheetViews>
    <sheetView view="pageBreakPreview" zoomScaleNormal="100" zoomScaleSheetLayoutView="100" workbookViewId="0">
      <selection activeCell="D38" sqref="D38"/>
    </sheetView>
  </sheetViews>
  <sheetFormatPr defaultRowHeight="15" x14ac:dyDescent="0.25"/>
  <cols>
    <col min="1" max="1" width="9.140625" customWidth="1"/>
    <col min="2" max="2" width="12.85546875" customWidth="1"/>
    <col min="3" max="3" width="37.85546875" customWidth="1"/>
    <col min="4" max="4" width="27.28515625" customWidth="1"/>
  </cols>
  <sheetData>
    <row r="1" spans="1:6" ht="47.25" customHeight="1" x14ac:dyDescent="0.25"/>
    <row r="2" spans="1:6" s="20" customFormat="1" ht="15.75" x14ac:dyDescent="0.25">
      <c r="A2" s="21" t="s">
        <v>49</v>
      </c>
      <c r="B2" s="21"/>
      <c r="C2" s="21"/>
      <c r="D2" s="21"/>
      <c r="E2" s="21"/>
      <c r="F2" s="19"/>
    </row>
    <row r="3" spans="1:6" ht="15.75" x14ac:dyDescent="0.25">
      <c r="A3" s="3" t="s">
        <v>0</v>
      </c>
      <c r="B3" s="3" t="s">
        <v>1</v>
      </c>
      <c r="C3" s="3" t="s">
        <v>2</v>
      </c>
      <c r="D3" s="3" t="s">
        <v>47</v>
      </c>
    </row>
    <row r="4" spans="1:6" ht="15.75" x14ac:dyDescent="0.25">
      <c r="A4" s="3"/>
      <c r="B4" s="3" t="s">
        <v>4</v>
      </c>
      <c r="C4" s="3" t="s">
        <v>5</v>
      </c>
      <c r="D4" s="3" t="s">
        <v>48</v>
      </c>
    </row>
    <row r="5" spans="1:6" ht="15.75" x14ac:dyDescent="0.25">
      <c r="A5" s="4">
        <v>1</v>
      </c>
      <c r="B5" s="5">
        <v>40110</v>
      </c>
      <c r="C5" s="4" t="s">
        <v>7</v>
      </c>
      <c r="D5" s="1">
        <f>'[1]TOTALI 2023'!$F$3</f>
        <v>143432.54000000004</v>
      </c>
    </row>
    <row r="6" spans="1:6" ht="15.75" x14ac:dyDescent="0.25">
      <c r="A6" s="4">
        <v>2</v>
      </c>
      <c r="B6" s="5">
        <v>50001</v>
      </c>
      <c r="C6" s="4" t="s">
        <v>8</v>
      </c>
      <c r="D6" s="1">
        <f>'[1]TOTALI 2023'!$F$4</f>
        <v>6555</v>
      </c>
    </row>
    <row r="7" spans="1:6" ht="15.75" x14ac:dyDescent="0.25">
      <c r="A7" s="4">
        <v>3</v>
      </c>
      <c r="B7" s="5">
        <v>50009</v>
      </c>
      <c r="C7" s="4" t="s">
        <v>9</v>
      </c>
      <c r="D7" s="1">
        <f>'[1]TOTALI 2023'!$F$5</f>
        <v>4619.8100000000004</v>
      </c>
    </row>
    <row r="8" spans="1:6" ht="15.75" x14ac:dyDescent="0.25">
      <c r="A8" s="4">
        <v>4</v>
      </c>
      <c r="B8" s="5">
        <v>50013</v>
      </c>
      <c r="C8" s="4" t="s">
        <v>10</v>
      </c>
      <c r="D8" s="2">
        <f>'[1]TOTALI 2023'!$F$6</f>
        <v>53</v>
      </c>
    </row>
    <row r="9" spans="1:6" ht="15.75" x14ac:dyDescent="0.25">
      <c r="A9" s="4">
        <v>5</v>
      </c>
      <c r="B9" s="5">
        <v>50014</v>
      </c>
      <c r="C9" s="4" t="s">
        <v>60</v>
      </c>
      <c r="D9" s="2">
        <f>'[1]TOTALI 2023'!$F$7</f>
        <v>0</v>
      </c>
    </row>
    <row r="10" spans="1:6" ht="15.75" x14ac:dyDescent="0.25">
      <c r="A10" s="4">
        <v>6</v>
      </c>
      <c r="B10" s="5">
        <v>50015</v>
      </c>
      <c r="C10" s="4" t="s">
        <v>11</v>
      </c>
      <c r="D10" s="2">
        <f>'[1]TOTALI 2023'!$F$8</f>
        <v>116</v>
      </c>
    </row>
    <row r="11" spans="1:6" ht="15.75" x14ac:dyDescent="0.25">
      <c r="A11" s="4">
        <v>7</v>
      </c>
      <c r="B11" s="5">
        <v>50016</v>
      </c>
      <c r="C11" s="4" t="s">
        <v>12</v>
      </c>
      <c r="D11" s="2">
        <f>'[1]TOTALI 2023'!$F$9</f>
        <v>4205</v>
      </c>
    </row>
    <row r="12" spans="1:6" ht="15.75" x14ac:dyDescent="0.25">
      <c r="A12" s="4">
        <v>8</v>
      </c>
      <c r="B12" s="5">
        <v>50017</v>
      </c>
      <c r="C12" s="4" t="s">
        <v>13</v>
      </c>
      <c r="D12" s="2">
        <f>'[1]TOTALI 2023'!$F$10</f>
        <v>300</v>
      </c>
    </row>
    <row r="13" spans="1:6" ht="15.75" x14ac:dyDescent="0.25">
      <c r="A13" s="4">
        <v>9</v>
      </c>
      <c r="B13" s="5">
        <v>50019</v>
      </c>
      <c r="C13" s="4" t="s">
        <v>14</v>
      </c>
      <c r="D13" s="2">
        <f>'[1]TOTALI 2023'!$F$11</f>
        <v>257.8</v>
      </c>
    </row>
    <row r="14" spans="1:6" ht="15.75" x14ac:dyDescent="0.25">
      <c r="A14" s="4">
        <v>10</v>
      </c>
      <c r="B14" s="5">
        <v>50024</v>
      </c>
      <c r="C14" s="4" t="s">
        <v>15</v>
      </c>
      <c r="D14" s="2">
        <f>'[1]TOTALI 2023'!$F$12</f>
        <v>72</v>
      </c>
    </row>
    <row r="15" spans="1:6" ht="15.75" x14ac:dyDescent="0.25">
      <c r="A15" s="4">
        <v>11</v>
      </c>
      <c r="B15" s="5">
        <v>50026</v>
      </c>
      <c r="C15" s="4" t="s">
        <v>16</v>
      </c>
      <c r="D15" s="2">
        <f>'[1]TOTALI 2023'!$F$13</f>
        <v>253</v>
      </c>
    </row>
    <row r="16" spans="1:6" ht="15.75" x14ac:dyDescent="0.25">
      <c r="A16" s="4">
        <v>12</v>
      </c>
      <c r="B16" s="5">
        <v>50032</v>
      </c>
      <c r="C16" s="4" t="s">
        <v>61</v>
      </c>
      <c r="D16" s="2">
        <f>'[1]TOTALI 2023'!$F$14</f>
        <v>1715</v>
      </c>
    </row>
    <row r="17" spans="1:4" ht="15.75" x14ac:dyDescent="0.25">
      <c r="A17" s="4">
        <v>13</v>
      </c>
      <c r="B17" s="5">
        <v>50103</v>
      </c>
      <c r="C17" s="4" t="s">
        <v>62</v>
      </c>
      <c r="D17" s="1">
        <f>'[1]TOTALI 2023'!$F$15</f>
        <v>0</v>
      </c>
    </row>
    <row r="18" spans="1:4" ht="15.75" x14ac:dyDescent="0.25">
      <c r="A18" s="4">
        <v>14</v>
      </c>
      <c r="B18" s="5">
        <v>50104</v>
      </c>
      <c r="C18" s="4" t="s">
        <v>17</v>
      </c>
      <c r="D18" s="1">
        <f>'[1]TOTALI 2023'!$F$16</f>
        <v>115</v>
      </c>
    </row>
    <row r="19" spans="1:4" ht="15.75" x14ac:dyDescent="0.25">
      <c r="A19" s="4">
        <v>15</v>
      </c>
      <c r="B19" s="5">
        <v>50205</v>
      </c>
      <c r="C19" s="4" t="s">
        <v>18</v>
      </c>
      <c r="D19" s="1">
        <f>'[1]TOTALI 2023'!$F$17</f>
        <v>1345</v>
      </c>
    </row>
    <row r="20" spans="1:4" ht="15.75" x14ac:dyDescent="0.25">
      <c r="A20" s="4">
        <v>16</v>
      </c>
      <c r="B20" s="5">
        <v>50029</v>
      </c>
      <c r="C20" s="4" t="s">
        <v>63</v>
      </c>
      <c r="D20" s="1">
        <f>'[1]TOTALI 2023'!$F$18</f>
        <v>9817.5</v>
      </c>
    </row>
    <row r="21" spans="1:4" ht="15.75" x14ac:dyDescent="0.25">
      <c r="A21" s="4">
        <v>17</v>
      </c>
      <c r="B21" s="5">
        <v>50401</v>
      </c>
      <c r="C21" s="4" t="s">
        <v>19</v>
      </c>
      <c r="D21" s="1">
        <f>'[1]TOTALI 2023'!$F$19</f>
        <v>0</v>
      </c>
    </row>
    <row r="22" spans="1:4" ht="15.75" x14ac:dyDescent="0.25">
      <c r="A22" s="4">
        <v>18</v>
      </c>
      <c r="B22" s="5">
        <v>50403</v>
      </c>
      <c r="C22" s="4" t="s">
        <v>20</v>
      </c>
      <c r="D22" s="1">
        <f>'[1]TOTALI 2023'!$F$20</f>
        <v>0</v>
      </c>
    </row>
    <row r="23" spans="1:4" ht="15.75" x14ac:dyDescent="0.25">
      <c r="A23" s="4">
        <v>19</v>
      </c>
      <c r="B23" s="5">
        <v>50405</v>
      </c>
      <c r="C23" s="4" t="s">
        <v>64</v>
      </c>
      <c r="D23" s="1">
        <f>'[1]TOTALI 2023'!$F$21</f>
        <v>800</v>
      </c>
    </row>
    <row r="24" spans="1:4" ht="15.75" x14ac:dyDescent="0.25">
      <c r="A24" s="4">
        <v>20</v>
      </c>
      <c r="B24" s="5">
        <v>50406</v>
      </c>
      <c r="C24" s="4" t="s">
        <v>65</v>
      </c>
      <c r="D24" s="1">
        <f>'[1]TOTALI 2023'!$F$22</f>
        <v>1030</v>
      </c>
    </row>
    <row r="25" spans="1:4" ht="15.75" x14ac:dyDescent="0.25">
      <c r="A25" s="4">
        <v>21</v>
      </c>
      <c r="B25" s="5">
        <v>50407</v>
      </c>
      <c r="C25" s="4" t="s">
        <v>21</v>
      </c>
      <c r="D25" s="1">
        <f>'[1]TOTALI 2023'!$F$23</f>
        <v>869</v>
      </c>
    </row>
    <row r="26" spans="1:4" ht="15.75" x14ac:dyDescent="0.25">
      <c r="A26" s="4">
        <v>22</v>
      </c>
      <c r="B26" s="5">
        <v>50408</v>
      </c>
      <c r="C26" s="4" t="s">
        <v>22</v>
      </c>
      <c r="D26" s="1">
        <f>'[1]TOTALI 2023'!$F$24</f>
        <v>2145.6800000000003</v>
      </c>
    </row>
    <row r="27" spans="1:4" ht="15.75" x14ac:dyDescent="0.25">
      <c r="A27" s="4">
        <v>23</v>
      </c>
      <c r="B27" s="5">
        <v>50409</v>
      </c>
      <c r="C27" s="4" t="s">
        <v>23</v>
      </c>
      <c r="D27" s="1">
        <f>'[1]TOTALI 2023'!$F$25</f>
        <v>2129.5</v>
      </c>
    </row>
    <row r="28" spans="1:4" ht="15.75" x14ac:dyDescent="0.25">
      <c r="A28" s="4">
        <v>24</v>
      </c>
      <c r="B28" s="5">
        <v>50409</v>
      </c>
      <c r="C28" s="4" t="s">
        <v>24</v>
      </c>
      <c r="D28" s="1">
        <f>'[1]TOTALI 2023'!$F$26</f>
        <v>2703</v>
      </c>
    </row>
    <row r="29" spans="1:4" ht="15.75" x14ac:dyDescent="0.25">
      <c r="A29" s="4">
        <v>25</v>
      </c>
      <c r="B29" s="5">
        <v>50409</v>
      </c>
      <c r="C29" s="4" t="s">
        <v>25</v>
      </c>
      <c r="D29" s="1">
        <f>'[1]TOTALI 2023'!$F$27</f>
        <v>1000</v>
      </c>
    </row>
    <row r="30" spans="1:4" ht="15.75" x14ac:dyDescent="0.25">
      <c r="A30" s="4">
        <v>26</v>
      </c>
      <c r="B30" s="5">
        <v>50409</v>
      </c>
      <c r="C30" s="4" t="s">
        <v>66</v>
      </c>
      <c r="D30" s="1">
        <f>'[1]TOTALI 2023'!$F$28</f>
        <v>16</v>
      </c>
    </row>
    <row r="31" spans="1:4" ht="15.75" x14ac:dyDescent="0.25">
      <c r="A31" s="4">
        <v>27</v>
      </c>
      <c r="B31" s="5">
        <v>56000</v>
      </c>
      <c r="C31" s="4" t="s">
        <v>26</v>
      </c>
      <c r="D31" s="2">
        <f>'[1]TOTALI 2023'!$F$30</f>
        <v>1728.51</v>
      </c>
    </row>
    <row r="32" spans="1:4" ht="15.75" x14ac:dyDescent="0.25">
      <c r="A32" s="4">
        <v>28</v>
      </c>
      <c r="B32" s="5">
        <v>55600</v>
      </c>
      <c r="C32" s="4" t="s">
        <v>27</v>
      </c>
      <c r="D32" s="2">
        <f>'[1]TOTALI 2023'!$F$31</f>
        <v>0</v>
      </c>
    </row>
    <row r="33" spans="1:4" ht="15.75" x14ac:dyDescent="0.25">
      <c r="A33" s="6">
        <v>29</v>
      </c>
      <c r="B33" s="7">
        <v>50504</v>
      </c>
      <c r="C33" s="4" t="s">
        <v>28</v>
      </c>
      <c r="D33" s="1">
        <f>'[1]TOTALI 2023'!$F$29</f>
        <v>5368</v>
      </c>
    </row>
    <row r="34" spans="1:4" ht="15.75" x14ac:dyDescent="0.25">
      <c r="A34" s="8"/>
      <c r="B34" s="9"/>
      <c r="C34" s="10" t="s">
        <v>29</v>
      </c>
      <c r="D34" s="11">
        <f t="shared" ref="D34" si="0">SUM(D5:D33)</f>
        <v>190646.34000000003</v>
      </c>
    </row>
    <row r="35" spans="1:4" ht="15.75" x14ac:dyDescent="0.25">
      <c r="A35" s="23"/>
      <c r="B35" s="24"/>
      <c r="C35" s="14" t="s">
        <v>67</v>
      </c>
      <c r="D35" s="1">
        <f>D34-D31-D32</f>
        <v>188917.83000000002</v>
      </c>
    </row>
    <row r="36" spans="1:4" ht="15.75" x14ac:dyDescent="0.25">
      <c r="A36" s="25"/>
      <c r="B36" s="22">
        <v>11111</v>
      </c>
      <c r="C36" s="14" t="s">
        <v>30</v>
      </c>
      <c r="D36" s="1">
        <f>'[1]TOTALI 2023'!$F$33</f>
        <v>36.5</v>
      </c>
    </row>
    <row r="37" spans="1:4" ht="15.75" x14ac:dyDescent="0.25">
      <c r="A37" s="29" t="s">
        <v>70</v>
      </c>
      <c r="B37" s="30"/>
      <c r="C37" s="4" t="s">
        <v>32</v>
      </c>
      <c r="D37" s="1">
        <f>D34-D36</f>
        <v>190609.84000000003</v>
      </c>
    </row>
    <row r="38" spans="1:4" ht="15.75" x14ac:dyDescent="0.25">
      <c r="A38" s="16"/>
      <c r="B38" s="17"/>
      <c r="C38" s="18" t="s">
        <v>33</v>
      </c>
      <c r="D38" s="11">
        <f>D34+D36</f>
        <v>190682.84000000003</v>
      </c>
    </row>
    <row r="39" spans="1:4" ht="15.75" x14ac:dyDescent="0.25">
      <c r="A39" s="16"/>
      <c r="B39" s="17"/>
      <c r="C39" s="4" t="s">
        <v>34</v>
      </c>
      <c r="D39" s="1">
        <v>36471.11</v>
      </c>
    </row>
    <row r="40" spans="1:4" ht="15.75" x14ac:dyDescent="0.25">
      <c r="A40" s="16"/>
      <c r="B40" s="17"/>
      <c r="C40" s="4" t="s">
        <v>35</v>
      </c>
      <c r="D40" s="1">
        <v>1125</v>
      </c>
    </row>
    <row r="41" spans="1:4" ht="15.75" x14ac:dyDescent="0.25">
      <c r="A41" s="16"/>
      <c r="B41" s="17"/>
      <c r="C41" s="18" t="s">
        <v>36</v>
      </c>
      <c r="D41" s="11">
        <f t="shared" ref="D41" si="1">D34+D39+D40</f>
        <v>228242.45</v>
      </c>
    </row>
  </sheetData>
  <mergeCells count="1">
    <mergeCell ref="A37:B37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CorelPHOTOPAINT.Image.13" shapeId="5122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0</xdr:row>
                <xdr:rowOff>590550</xdr:rowOff>
              </to>
            </anchor>
          </objectPr>
        </oleObject>
      </mc:Choice>
      <mc:Fallback>
        <oleObject progId="CorelPHOTOPAINT.Image.13" shapeId="512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C30B-5CB9-41AB-BD54-2B29B4125844}">
  <dimension ref="A1:F41"/>
  <sheetViews>
    <sheetView view="pageBreakPreview" topLeftCell="A19" zoomScaleNormal="100" zoomScaleSheetLayoutView="100" workbookViewId="0">
      <selection activeCell="C24" sqref="C24"/>
    </sheetView>
  </sheetViews>
  <sheetFormatPr defaultRowHeight="15" x14ac:dyDescent="0.25"/>
  <cols>
    <col min="1" max="1" width="8.85546875" customWidth="1"/>
    <col min="2" max="2" width="16" customWidth="1"/>
    <col min="3" max="3" width="40" customWidth="1"/>
    <col min="4" max="4" width="22.42578125" customWidth="1"/>
  </cols>
  <sheetData>
    <row r="1" spans="1:6" ht="57.75" customHeight="1" x14ac:dyDescent="0.25"/>
    <row r="2" spans="1:6" s="20" customFormat="1" ht="15.75" x14ac:dyDescent="0.25">
      <c r="A2" s="21" t="s">
        <v>52</v>
      </c>
      <c r="B2" s="21"/>
      <c r="C2" s="21"/>
      <c r="D2" s="21"/>
      <c r="E2" s="21"/>
      <c r="F2" s="19"/>
    </row>
    <row r="3" spans="1:6" ht="15.75" x14ac:dyDescent="0.25">
      <c r="A3" s="3" t="s">
        <v>0</v>
      </c>
      <c r="B3" s="3" t="s">
        <v>1</v>
      </c>
      <c r="C3" s="3" t="s">
        <v>2</v>
      </c>
      <c r="D3" s="3" t="s">
        <v>50</v>
      </c>
    </row>
    <row r="4" spans="1:6" ht="15.75" x14ac:dyDescent="0.25">
      <c r="A4" s="3"/>
      <c r="B4" s="3" t="s">
        <v>4</v>
      </c>
      <c r="C4" s="3" t="s">
        <v>5</v>
      </c>
      <c r="D4" s="3" t="s">
        <v>51</v>
      </c>
    </row>
    <row r="5" spans="1:6" ht="15.75" x14ac:dyDescent="0.25">
      <c r="A5" s="4">
        <v>1</v>
      </c>
      <c r="B5" s="5">
        <v>40110</v>
      </c>
      <c r="C5" s="4" t="s">
        <v>7</v>
      </c>
      <c r="D5" s="1">
        <f>'[1]TOTALI 2023'!$G$3</f>
        <v>29531.649999999998</v>
      </c>
    </row>
    <row r="6" spans="1:6" ht="15.75" x14ac:dyDescent="0.25">
      <c r="A6" s="4">
        <v>2</v>
      </c>
      <c r="B6" s="5">
        <v>50001</v>
      </c>
      <c r="C6" s="4" t="s">
        <v>8</v>
      </c>
      <c r="D6" s="1">
        <f>'[1]TOTALI 2023'!$G$4</f>
        <v>7620</v>
      </c>
    </row>
    <row r="7" spans="1:6" ht="15.75" x14ac:dyDescent="0.25">
      <c r="A7" s="4">
        <v>3</v>
      </c>
      <c r="B7" s="5">
        <v>50009</v>
      </c>
      <c r="C7" s="4" t="s">
        <v>9</v>
      </c>
      <c r="D7" s="1">
        <f>'[1]TOTALI 2023'!$G$5</f>
        <v>15280.329999999998</v>
      </c>
    </row>
    <row r="8" spans="1:6" ht="15.75" x14ac:dyDescent="0.25">
      <c r="A8" s="4">
        <v>4</v>
      </c>
      <c r="B8" s="5">
        <v>50013</v>
      </c>
      <c r="C8" s="4" t="s">
        <v>10</v>
      </c>
      <c r="D8" s="2">
        <f>'[1]TOTALI 2023'!$G$6</f>
        <v>91</v>
      </c>
    </row>
    <row r="9" spans="1:6" ht="15.75" x14ac:dyDescent="0.25">
      <c r="A9" s="4">
        <v>5</v>
      </c>
      <c r="B9" s="5">
        <v>50014</v>
      </c>
      <c r="C9" s="4" t="s">
        <v>60</v>
      </c>
      <c r="D9" s="2">
        <f>'[1]TOTALI 2023'!$G$7</f>
        <v>50</v>
      </c>
    </row>
    <row r="10" spans="1:6" ht="15.75" x14ac:dyDescent="0.25">
      <c r="A10" s="4">
        <v>6</v>
      </c>
      <c r="B10" s="5">
        <v>50015</v>
      </c>
      <c r="C10" s="4" t="s">
        <v>11</v>
      </c>
      <c r="D10" s="2">
        <f>'[1]TOTALI 2023'!$G$8</f>
        <v>123</v>
      </c>
    </row>
    <row r="11" spans="1:6" ht="15.75" x14ac:dyDescent="0.25">
      <c r="A11" s="4">
        <v>7</v>
      </c>
      <c r="B11" s="5">
        <v>50016</v>
      </c>
      <c r="C11" s="4" t="s">
        <v>12</v>
      </c>
      <c r="D11" s="2">
        <f>'[1]TOTALI 2023'!$G$9</f>
        <v>3383</v>
      </c>
    </row>
    <row r="12" spans="1:6" ht="15.75" x14ac:dyDescent="0.25">
      <c r="A12" s="4">
        <v>8</v>
      </c>
      <c r="B12" s="5">
        <v>50017</v>
      </c>
      <c r="C12" s="4" t="s">
        <v>13</v>
      </c>
      <c r="D12" s="2">
        <f>'[1]TOTALI 2023'!$G$10</f>
        <v>592</v>
      </c>
    </row>
    <row r="13" spans="1:6" ht="15.75" x14ac:dyDescent="0.25">
      <c r="A13" s="4">
        <v>9</v>
      </c>
      <c r="B13" s="5">
        <v>50019</v>
      </c>
      <c r="C13" s="4" t="s">
        <v>14</v>
      </c>
      <c r="D13" s="2">
        <f>'[1]TOTALI 2023'!$G$11</f>
        <v>93.9</v>
      </c>
    </row>
    <row r="14" spans="1:6" ht="15.75" x14ac:dyDescent="0.25">
      <c r="A14" s="4">
        <v>10</v>
      </c>
      <c r="B14" s="5">
        <v>50024</v>
      </c>
      <c r="C14" s="4" t="s">
        <v>15</v>
      </c>
      <c r="D14" s="2">
        <f>'[1]TOTALI 2023'!$G$12</f>
        <v>108</v>
      </c>
    </row>
    <row r="15" spans="1:6" ht="15.75" x14ac:dyDescent="0.25">
      <c r="A15" s="4">
        <v>11</v>
      </c>
      <c r="B15" s="5">
        <v>50026</v>
      </c>
      <c r="C15" s="4" t="s">
        <v>16</v>
      </c>
      <c r="D15" s="2">
        <f>'[1]TOTALI 2023'!$G$13</f>
        <v>0</v>
      </c>
    </row>
    <row r="16" spans="1:6" ht="15.75" x14ac:dyDescent="0.25">
      <c r="A16" s="4">
        <v>12</v>
      </c>
      <c r="B16" s="5">
        <v>50032</v>
      </c>
      <c r="C16" s="4" t="s">
        <v>61</v>
      </c>
      <c r="D16" s="2">
        <f>'[1]TOTALI 2023'!$G$14</f>
        <v>1200</v>
      </c>
    </row>
    <row r="17" spans="1:4" ht="15.75" x14ac:dyDescent="0.25">
      <c r="A17" s="4">
        <v>13</v>
      </c>
      <c r="B17" s="5">
        <v>50103</v>
      </c>
      <c r="C17" s="4" t="s">
        <v>62</v>
      </c>
      <c r="D17" s="1">
        <f>'[1]TOTALI 2023'!$G$15</f>
        <v>0</v>
      </c>
    </row>
    <row r="18" spans="1:4" ht="15.75" x14ac:dyDescent="0.25">
      <c r="A18" s="4">
        <v>14</v>
      </c>
      <c r="B18" s="5">
        <v>50104</v>
      </c>
      <c r="C18" s="4" t="s">
        <v>17</v>
      </c>
      <c r="D18" s="1">
        <f>'[1]TOTALI 2023'!$G$16</f>
        <v>1200</v>
      </c>
    </row>
    <row r="19" spans="1:4" ht="15.75" x14ac:dyDescent="0.25">
      <c r="A19" s="4">
        <v>15</v>
      </c>
      <c r="B19" s="5">
        <v>50205</v>
      </c>
      <c r="C19" s="4" t="s">
        <v>18</v>
      </c>
      <c r="D19" s="1">
        <f>'[1]TOTALI 2023'!$G$17</f>
        <v>218</v>
      </c>
    </row>
    <row r="20" spans="1:4" ht="15.75" x14ac:dyDescent="0.25">
      <c r="A20" s="4">
        <v>16</v>
      </c>
      <c r="B20" s="5">
        <v>50029</v>
      </c>
      <c r="C20" s="4" t="s">
        <v>63</v>
      </c>
      <c r="D20" s="1">
        <f>'[1]TOTALI 2023'!$G$18</f>
        <v>4633.1000000000004</v>
      </c>
    </row>
    <row r="21" spans="1:4" ht="15.75" x14ac:dyDescent="0.25">
      <c r="A21" s="4">
        <v>17</v>
      </c>
      <c r="B21" s="5">
        <v>50401</v>
      </c>
      <c r="C21" s="4" t="s">
        <v>19</v>
      </c>
      <c r="D21" s="1">
        <f>'[1]TOTALI 2023'!$G$19</f>
        <v>0</v>
      </c>
    </row>
    <row r="22" spans="1:4" ht="15.75" x14ac:dyDescent="0.25">
      <c r="A22" s="4">
        <v>18</v>
      </c>
      <c r="B22" s="5">
        <v>50403</v>
      </c>
      <c r="C22" s="4" t="s">
        <v>20</v>
      </c>
      <c r="D22" s="1">
        <f>'[1]TOTALI 2023'!$G$20</f>
        <v>0</v>
      </c>
    </row>
    <row r="23" spans="1:4" ht="15.75" x14ac:dyDescent="0.25">
      <c r="A23" s="4">
        <v>19</v>
      </c>
      <c r="B23" s="5">
        <v>50405</v>
      </c>
      <c r="C23" s="4" t="s">
        <v>64</v>
      </c>
      <c r="D23" s="1">
        <f>'[1]TOTALI 2023'!$G$21</f>
        <v>1692.02</v>
      </c>
    </row>
    <row r="24" spans="1:4" ht="15.75" x14ac:dyDescent="0.25">
      <c r="A24" s="4">
        <v>20</v>
      </c>
      <c r="B24" s="5">
        <v>50406</v>
      </c>
      <c r="C24" s="4" t="s">
        <v>65</v>
      </c>
      <c r="D24" s="1">
        <f>'[1]TOTALI 2023'!$G$22</f>
        <v>0</v>
      </c>
    </row>
    <row r="25" spans="1:4" ht="15.75" x14ac:dyDescent="0.25">
      <c r="A25" s="4">
        <v>21</v>
      </c>
      <c r="B25" s="5">
        <v>50407</v>
      </c>
      <c r="C25" s="4" t="s">
        <v>21</v>
      </c>
      <c r="D25" s="1">
        <f>'[1]TOTALI 2023'!$G$23</f>
        <v>591</v>
      </c>
    </row>
    <row r="26" spans="1:4" ht="15.75" x14ac:dyDescent="0.25">
      <c r="A26" s="4">
        <v>22</v>
      </c>
      <c r="B26" s="5">
        <v>50408</v>
      </c>
      <c r="C26" s="4" t="s">
        <v>22</v>
      </c>
      <c r="D26" s="1">
        <f>'[1]TOTALI 2023'!$G$24</f>
        <v>1323.88</v>
      </c>
    </row>
    <row r="27" spans="1:4" ht="15.75" x14ac:dyDescent="0.25">
      <c r="A27" s="4">
        <v>23</v>
      </c>
      <c r="B27" s="5">
        <v>50409</v>
      </c>
      <c r="C27" s="4" t="s">
        <v>23</v>
      </c>
      <c r="D27" s="1">
        <f>'[1]TOTALI 2023'!$G$25</f>
        <v>2784</v>
      </c>
    </row>
    <row r="28" spans="1:4" ht="15.75" x14ac:dyDescent="0.25">
      <c r="A28" s="4">
        <v>24</v>
      </c>
      <c r="B28" s="5">
        <v>50409</v>
      </c>
      <c r="C28" s="4" t="s">
        <v>24</v>
      </c>
      <c r="D28" s="1">
        <f>'[1]TOTALI 2023'!$G$26</f>
        <v>2502</v>
      </c>
    </row>
    <row r="29" spans="1:4" ht="15.75" x14ac:dyDescent="0.25">
      <c r="A29" s="4">
        <v>25</v>
      </c>
      <c r="B29" s="5">
        <v>50409</v>
      </c>
      <c r="C29" s="4" t="s">
        <v>25</v>
      </c>
      <c r="D29" s="1">
        <f>'[1]TOTALI 2023'!$G$27</f>
        <v>550</v>
      </c>
    </row>
    <row r="30" spans="1:4" ht="15.75" x14ac:dyDescent="0.25">
      <c r="A30" s="4">
        <v>26</v>
      </c>
      <c r="B30" s="5">
        <v>50409</v>
      </c>
      <c r="C30" s="4" t="s">
        <v>66</v>
      </c>
      <c r="D30" s="1">
        <f>'[1]TOTALI 2023'!$G$28</f>
        <v>8</v>
      </c>
    </row>
    <row r="31" spans="1:4" ht="15.75" x14ac:dyDescent="0.25">
      <c r="A31" s="4">
        <v>27</v>
      </c>
      <c r="B31" s="5">
        <v>56000</v>
      </c>
      <c r="C31" s="4" t="s">
        <v>26</v>
      </c>
      <c r="D31" s="2">
        <f>'[1]TOTALI 2023'!$G$30</f>
        <v>0</v>
      </c>
    </row>
    <row r="32" spans="1:4" ht="15.75" x14ac:dyDescent="0.25">
      <c r="A32" s="4">
        <v>28</v>
      </c>
      <c r="B32" s="5">
        <v>55600</v>
      </c>
      <c r="C32" s="4" t="s">
        <v>27</v>
      </c>
      <c r="D32" s="2"/>
    </row>
    <row r="33" spans="1:4" ht="15.75" x14ac:dyDescent="0.25">
      <c r="A33" s="6">
        <v>29</v>
      </c>
      <c r="B33" s="7">
        <v>50504</v>
      </c>
      <c r="C33" s="4" t="s">
        <v>28</v>
      </c>
      <c r="D33" s="1">
        <f>'[1]TOTALI 2023'!$G$29</f>
        <v>3904</v>
      </c>
    </row>
    <row r="34" spans="1:4" ht="15.75" x14ac:dyDescent="0.25">
      <c r="A34" s="8"/>
      <c r="B34" s="9"/>
      <c r="C34" s="10" t="s">
        <v>29</v>
      </c>
      <c r="D34" s="11">
        <f t="shared" ref="D34" si="0">SUM(D5:D33)</f>
        <v>77478.880000000005</v>
      </c>
    </row>
    <row r="35" spans="1:4" ht="15.75" x14ac:dyDescent="0.25">
      <c r="A35" s="23"/>
      <c r="B35" s="24"/>
      <c r="C35" s="14" t="s">
        <v>67</v>
      </c>
      <c r="D35" s="1">
        <f>D34-D31-D32</f>
        <v>77478.880000000005</v>
      </c>
    </row>
    <row r="36" spans="1:4" ht="15.75" x14ac:dyDescent="0.25">
      <c r="A36" s="25"/>
      <c r="B36" s="15">
        <v>11111</v>
      </c>
      <c r="C36" s="14" t="s">
        <v>30</v>
      </c>
      <c r="D36" s="1">
        <v>33</v>
      </c>
    </row>
    <row r="37" spans="1:4" ht="15.75" x14ac:dyDescent="0.25">
      <c r="A37" s="29" t="s">
        <v>69</v>
      </c>
      <c r="B37" s="30"/>
      <c r="C37" s="4" t="s">
        <v>32</v>
      </c>
      <c r="D37" s="1">
        <f t="shared" ref="D37" si="1">D34-D36</f>
        <v>77445.88</v>
      </c>
    </row>
    <row r="38" spans="1:4" ht="15.75" x14ac:dyDescent="0.25">
      <c r="A38" s="16"/>
      <c r="B38" s="17"/>
      <c r="C38" s="18" t="s">
        <v>33</v>
      </c>
      <c r="D38" s="11">
        <f>D34+D36</f>
        <v>77511.88</v>
      </c>
    </row>
    <row r="39" spans="1:4" ht="15.75" x14ac:dyDescent="0.25">
      <c r="A39" s="16"/>
      <c r="B39" s="17"/>
      <c r="C39" s="4" t="s">
        <v>34</v>
      </c>
      <c r="D39" s="2">
        <v>31321</v>
      </c>
    </row>
    <row r="40" spans="1:4" ht="15.75" x14ac:dyDescent="0.25">
      <c r="A40" s="16"/>
      <c r="B40" s="17"/>
      <c r="C40" s="4" t="s">
        <v>35</v>
      </c>
      <c r="D40" s="1">
        <v>1150</v>
      </c>
    </row>
    <row r="41" spans="1:4" ht="15.75" x14ac:dyDescent="0.25">
      <c r="A41" s="16"/>
      <c r="B41" s="17"/>
      <c r="C41" s="18" t="s">
        <v>36</v>
      </c>
      <c r="D41" s="11">
        <f t="shared" ref="D41" si="2">D34+D39+D40</f>
        <v>109949.88</v>
      </c>
    </row>
  </sheetData>
  <mergeCells count="1">
    <mergeCell ref="A37:B37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CorelPHOTOPAINT.Image.13" shapeId="614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1066800</xdr:colOff>
                <xdr:row>0</xdr:row>
                <xdr:rowOff>704850</xdr:rowOff>
              </to>
            </anchor>
          </objectPr>
        </oleObject>
      </mc:Choice>
      <mc:Fallback>
        <oleObject progId="CorelPHOTOPAINT.Image.13" shapeId="6146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34E4-1723-4C34-AB33-6CBA143504C4}">
  <dimension ref="A1:F41"/>
  <sheetViews>
    <sheetView view="pageBreakPreview" topLeftCell="A7" zoomScaleNormal="100" zoomScaleSheetLayoutView="100" workbookViewId="0">
      <selection activeCell="D42" sqref="D42"/>
    </sheetView>
  </sheetViews>
  <sheetFormatPr defaultRowHeight="15" x14ac:dyDescent="0.25"/>
  <cols>
    <col min="1" max="1" width="12" customWidth="1"/>
    <col min="2" max="2" width="16.85546875" customWidth="1"/>
    <col min="3" max="3" width="33.5703125" customWidth="1"/>
    <col min="4" max="4" width="24.28515625" customWidth="1"/>
  </cols>
  <sheetData>
    <row r="1" spans="1:6" ht="51" customHeight="1" x14ac:dyDescent="0.25"/>
    <row r="2" spans="1:6" s="20" customFormat="1" ht="15.75" x14ac:dyDescent="0.25">
      <c r="A2" s="21" t="s">
        <v>55</v>
      </c>
      <c r="B2" s="21"/>
      <c r="C2" s="21"/>
      <c r="D2" s="21"/>
      <c r="E2" s="21"/>
      <c r="F2" s="19"/>
    </row>
    <row r="3" spans="1:6" ht="15.75" x14ac:dyDescent="0.25">
      <c r="A3" s="3" t="s">
        <v>0</v>
      </c>
      <c r="B3" s="3" t="s">
        <v>1</v>
      </c>
      <c r="C3" s="3" t="s">
        <v>2</v>
      </c>
      <c r="D3" s="3" t="s">
        <v>53</v>
      </c>
    </row>
    <row r="4" spans="1:6" ht="15.75" x14ac:dyDescent="0.25">
      <c r="A4" s="3"/>
      <c r="B4" s="3" t="s">
        <v>4</v>
      </c>
      <c r="C4" s="3" t="s">
        <v>5</v>
      </c>
      <c r="D4" s="3" t="s">
        <v>54</v>
      </c>
    </row>
    <row r="5" spans="1:6" ht="15.75" x14ac:dyDescent="0.25">
      <c r="A5" s="4">
        <v>1</v>
      </c>
      <c r="B5" s="5">
        <v>40110</v>
      </c>
      <c r="C5" s="4" t="s">
        <v>7</v>
      </c>
      <c r="D5" s="1">
        <f>'[1]TOTALI 2023'!$H$3</f>
        <v>37147.800000000003</v>
      </c>
    </row>
    <row r="6" spans="1:6" ht="15.75" x14ac:dyDescent="0.25">
      <c r="A6" s="4">
        <v>2</v>
      </c>
      <c r="B6" s="5">
        <v>50001</v>
      </c>
      <c r="C6" s="4" t="s">
        <v>8</v>
      </c>
      <c r="D6" s="1">
        <f>'[1]TOTALI 2023'!$H$4</f>
        <v>7879</v>
      </c>
    </row>
    <row r="7" spans="1:6" ht="15.75" x14ac:dyDescent="0.25">
      <c r="A7" s="4">
        <v>3</v>
      </c>
      <c r="B7" s="5">
        <v>50009</v>
      </c>
      <c r="C7" s="4" t="s">
        <v>9</v>
      </c>
      <c r="D7" s="1">
        <f>'[1]TOTALI 2023'!$H$5</f>
        <v>86070.51</v>
      </c>
    </row>
    <row r="8" spans="1:6" ht="15.75" x14ac:dyDescent="0.25">
      <c r="A8" s="4">
        <v>4</v>
      </c>
      <c r="B8" s="5">
        <v>50013</v>
      </c>
      <c r="C8" s="4" t="s">
        <v>10</v>
      </c>
      <c r="D8" s="2">
        <f>'[1]TOTALI 2023'!$H$6</f>
        <v>70</v>
      </c>
    </row>
    <row r="9" spans="1:6" ht="15.75" x14ac:dyDescent="0.25">
      <c r="A9" s="4">
        <v>5</v>
      </c>
      <c r="B9" s="5">
        <v>50014</v>
      </c>
      <c r="C9" s="4" t="s">
        <v>60</v>
      </c>
      <c r="D9" s="2">
        <f>'[1]TOTALI 2023'!$H$7</f>
        <v>1</v>
      </c>
    </row>
    <row r="10" spans="1:6" ht="15.75" x14ac:dyDescent="0.25">
      <c r="A10" s="4">
        <v>6</v>
      </c>
      <c r="B10" s="5">
        <v>50015</v>
      </c>
      <c r="C10" s="4" t="s">
        <v>11</v>
      </c>
      <c r="D10" s="2">
        <f>'[1]TOTALI 2023'!$H$8</f>
        <v>110</v>
      </c>
    </row>
    <row r="11" spans="1:6" ht="15.75" x14ac:dyDescent="0.25">
      <c r="A11" s="4">
        <v>7</v>
      </c>
      <c r="B11" s="5">
        <v>50016</v>
      </c>
      <c r="C11" s="4" t="s">
        <v>12</v>
      </c>
      <c r="D11" s="2">
        <f>'[1]TOTALI 2023'!$H$9</f>
        <v>4294</v>
      </c>
    </row>
    <row r="12" spans="1:6" ht="15.75" x14ac:dyDescent="0.25">
      <c r="A12" s="4">
        <v>8</v>
      </c>
      <c r="B12" s="5">
        <v>50017</v>
      </c>
      <c r="C12" s="4" t="s">
        <v>13</v>
      </c>
      <c r="D12" s="2">
        <f>'[1]TOTALI 2023'!$H$10</f>
        <v>400</v>
      </c>
    </row>
    <row r="13" spans="1:6" ht="15.75" x14ac:dyDescent="0.25">
      <c r="A13" s="4">
        <v>9</v>
      </c>
      <c r="B13" s="5">
        <v>50019</v>
      </c>
      <c r="C13" s="4" t="s">
        <v>14</v>
      </c>
      <c r="D13" s="2">
        <f>'[1]TOTALI 2023'!$H$11</f>
        <v>101.89999999999999</v>
      </c>
    </row>
    <row r="14" spans="1:6" ht="15.75" x14ac:dyDescent="0.25">
      <c r="A14" s="4">
        <v>10</v>
      </c>
      <c r="B14" s="5">
        <v>50024</v>
      </c>
      <c r="C14" s="4" t="s">
        <v>15</v>
      </c>
      <c r="D14" s="2">
        <f>'[1]TOTALI 2023'!$H$12</f>
        <v>90</v>
      </c>
    </row>
    <row r="15" spans="1:6" ht="15.75" x14ac:dyDescent="0.25">
      <c r="A15" s="4">
        <v>11</v>
      </c>
      <c r="B15" s="5">
        <v>50026</v>
      </c>
      <c r="C15" s="4" t="s">
        <v>16</v>
      </c>
      <c r="D15" s="2">
        <f>'[1]TOTALI 2023'!$H$13</f>
        <v>167.5</v>
      </c>
    </row>
    <row r="16" spans="1:6" ht="15.75" x14ac:dyDescent="0.25">
      <c r="A16" s="4">
        <v>12</v>
      </c>
      <c r="B16" s="5">
        <v>50032</v>
      </c>
      <c r="C16" s="4" t="s">
        <v>61</v>
      </c>
      <c r="D16" s="2">
        <f>'[1]TOTALI 2023'!$H$14</f>
        <v>1906</v>
      </c>
    </row>
    <row r="17" spans="1:4" ht="15.75" x14ac:dyDescent="0.25">
      <c r="A17" s="4">
        <v>13</v>
      </c>
      <c r="B17" s="5">
        <v>50103</v>
      </c>
      <c r="C17" s="4" t="s">
        <v>62</v>
      </c>
      <c r="D17" s="1">
        <f>'[1]TOTALI 2023'!$H$15</f>
        <v>0</v>
      </c>
    </row>
    <row r="18" spans="1:4" ht="15.75" x14ac:dyDescent="0.25">
      <c r="A18" s="4">
        <v>14</v>
      </c>
      <c r="B18" s="5">
        <v>50104</v>
      </c>
      <c r="C18" s="4" t="s">
        <v>17</v>
      </c>
      <c r="D18" s="1">
        <f>'[1]TOTALI 2023'!$H$16</f>
        <v>415.4</v>
      </c>
    </row>
    <row r="19" spans="1:4" ht="15.75" x14ac:dyDescent="0.25">
      <c r="A19" s="4">
        <v>15</v>
      </c>
      <c r="B19" s="5">
        <v>50205</v>
      </c>
      <c r="C19" s="4" t="s">
        <v>18</v>
      </c>
      <c r="D19" s="1">
        <f>'[1]TOTALI 2023'!$H$17</f>
        <v>640</v>
      </c>
    </row>
    <row r="20" spans="1:4" ht="15.75" x14ac:dyDescent="0.25">
      <c r="A20" s="4">
        <v>16</v>
      </c>
      <c r="B20" s="5">
        <v>50029</v>
      </c>
      <c r="C20" s="4" t="s">
        <v>63</v>
      </c>
      <c r="D20" s="1">
        <f>'[1]TOTALI 2023'!$H$18</f>
        <v>3155</v>
      </c>
    </row>
    <row r="21" spans="1:4" ht="15.75" x14ac:dyDescent="0.25">
      <c r="A21" s="4">
        <v>17</v>
      </c>
      <c r="B21" s="5">
        <v>50401</v>
      </c>
      <c r="C21" s="4" t="s">
        <v>19</v>
      </c>
      <c r="D21" s="1">
        <f>'[1]TOTALI 2023'!$H$19</f>
        <v>0</v>
      </c>
    </row>
    <row r="22" spans="1:4" ht="15.75" x14ac:dyDescent="0.25">
      <c r="A22" s="4">
        <v>18</v>
      </c>
      <c r="B22" s="5">
        <v>50403</v>
      </c>
      <c r="C22" s="4" t="s">
        <v>20</v>
      </c>
      <c r="D22" s="1">
        <f>'[1]TOTALI 2023'!$H$20</f>
        <v>0</v>
      </c>
    </row>
    <row r="23" spans="1:4" ht="15.75" x14ac:dyDescent="0.25">
      <c r="A23" s="4">
        <v>19</v>
      </c>
      <c r="B23" s="5">
        <v>50405</v>
      </c>
      <c r="C23" s="4" t="s">
        <v>64</v>
      </c>
      <c r="D23" s="1">
        <f>'[1]TOTALI 2023'!$H$21</f>
        <v>2209.0299999999997</v>
      </c>
    </row>
    <row r="24" spans="1:4" ht="15.75" x14ac:dyDescent="0.25">
      <c r="A24" s="4">
        <v>20</v>
      </c>
      <c r="B24" s="5">
        <v>50406</v>
      </c>
      <c r="C24" s="4" t="s">
        <v>65</v>
      </c>
      <c r="D24" s="1">
        <f>'[1]TOTALI 2023'!$H$22</f>
        <v>0</v>
      </c>
    </row>
    <row r="25" spans="1:4" ht="15.75" x14ac:dyDescent="0.25">
      <c r="A25" s="4">
        <v>21</v>
      </c>
      <c r="B25" s="5">
        <v>50407</v>
      </c>
      <c r="C25" s="4" t="s">
        <v>21</v>
      </c>
      <c r="D25" s="1">
        <f>'[1]TOTALI 2023'!$H$23</f>
        <v>300</v>
      </c>
    </row>
    <row r="26" spans="1:4" ht="15.75" x14ac:dyDescent="0.25">
      <c r="A26" s="4">
        <v>22</v>
      </c>
      <c r="B26" s="5">
        <v>50408</v>
      </c>
      <c r="C26" s="4" t="s">
        <v>22</v>
      </c>
      <c r="D26" s="1">
        <f>'[1]TOTALI 2023'!$H$24</f>
        <v>762.88</v>
      </c>
    </row>
    <row r="27" spans="1:4" ht="15.75" x14ac:dyDescent="0.25">
      <c r="A27" s="4">
        <v>23</v>
      </c>
      <c r="B27" s="5">
        <v>50409</v>
      </c>
      <c r="C27" s="4" t="s">
        <v>23</v>
      </c>
      <c r="D27" s="1">
        <f>'[1]TOTALI 2023'!$H$25</f>
        <v>2245.5</v>
      </c>
    </row>
    <row r="28" spans="1:4" ht="15.75" x14ac:dyDescent="0.25">
      <c r="A28" s="4">
        <v>24</v>
      </c>
      <c r="B28" s="5">
        <v>50409</v>
      </c>
      <c r="C28" s="4" t="s">
        <v>24</v>
      </c>
      <c r="D28" s="1">
        <f>'[1]TOTALI 2023'!$H$26</f>
        <v>1557</v>
      </c>
    </row>
    <row r="29" spans="1:4" ht="15.75" x14ac:dyDescent="0.25">
      <c r="A29" s="4">
        <v>25</v>
      </c>
      <c r="B29" s="5">
        <v>50409</v>
      </c>
      <c r="C29" s="4" t="s">
        <v>25</v>
      </c>
      <c r="D29" s="1">
        <f>'[1]TOTALI 2023'!$H$27</f>
        <v>970</v>
      </c>
    </row>
    <row r="30" spans="1:4" ht="15.75" x14ac:dyDescent="0.25">
      <c r="A30" s="4">
        <v>26</v>
      </c>
      <c r="B30" s="5">
        <v>50409</v>
      </c>
      <c r="C30" s="4" t="s">
        <v>66</v>
      </c>
      <c r="D30" s="1">
        <f>'[1]TOTALI 2023'!$H$28</f>
        <v>11</v>
      </c>
    </row>
    <row r="31" spans="1:4" ht="15.75" x14ac:dyDescent="0.25">
      <c r="A31" s="4">
        <v>27</v>
      </c>
      <c r="B31" s="5">
        <v>56000</v>
      </c>
      <c r="C31" s="4" t="s">
        <v>26</v>
      </c>
      <c r="D31" s="2">
        <f>'[1]TOTALI 2023'!$H$30</f>
        <v>0</v>
      </c>
    </row>
    <row r="32" spans="1:4" ht="15.75" x14ac:dyDescent="0.25">
      <c r="A32" s="4">
        <v>28</v>
      </c>
      <c r="B32" s="5">
        <v>55600</v>
      </c>
      <c r="C32" s="4" t="s">
        <v>27</v>
      </c>
      <c r="D32" s="2">
        <f>'[1]TOTALI 2023'!$H$31</f>
        <v>0</v>
      </c>
    </row>
    <row r="33" spans="1:4" ht="15.75" x14ac:dyDescent="0.25">
      <c r="A33" s="6">
        <v>29</v>
      </c>
      <c r="B33" s="7">
        <v>50504</v>
      </c>
      <c r="C33" s="4" t="s">
        <v>28</v>
      </c>
      <c r="D33" s="1">
        <f>'[1]TOTALI 2023'!$H$29</f>
        <v>2368</v>
      </c>
    </row>
    <row r="34" spans="1:4" ht="15.75" x14ac:dyDescent="0.25">
      <c r="A34" s="8"/>
      <c r="B34" s="9"/>
      <c r="C34" s="10" t="s">
        <v>29</v>
      </c>
      <c r="D34" s="11">
        <f t="shared" ref="D34" si="0">SUM(D5:D33)</f>
        <v>152871.51999999999</v>
      </c>
    </row>
    <row r="35" spans="1:4" ht="15.75" x14ac:dyDescent="0.25">
      <c r="A35" s="12"/>
      <c r="B35" s="13"/>
      <c r="C35" s="14" t="s">
        <v>67</v>
      </c>
      <c r="D35" s="1">
        <f>D34-D31-D32</f>
        <v>152871.51999999999</v>
      </c>
    </row>
    <row r="36" spans="1:4" ht="15.75" x14ac:dyDescent="0.25">
      <c r="A36" s="31">
        <v>11111</v>
      </c>
      <c r="B36" s="32"/>
      <c r="C36" s="14" t="s">
        <v>30</v>
      </c>
      <c r="D36" s="1">
        <v>36</v>
      </c>
    </row>
    <row r="37" spans="1:4" ht="15.75" x14ac:dyDescent="0.25">
      <c r="A37" s="31" t="s">
        <v>31</v>
      </c>
      <c r="B37" s="32"/>
      <c r="C37" s="4" t="s">
        <v>32</v>
      </c>
      <c r="D37" s="1">
        <f t="shared" ref="D37" si="1">D34-D36</f>
        <v>152835.51999999999</v>
      </c>
    </row>
    <row r="38" spans="1:4" ht="15.75" x14ac:dyDescent="0.25">
      <c r="A38" s="16"/>
      <c r="B38" s="17"/>
      <c r="C38" s="18" t="s">
        <v>33</v>
      </c>
      <c r="D38" s="11">
        <f>D34+D36</f>
        <v>152907.51999999999</v>
      </c>
    </row>
    <row r="39" spans="1:4" ht="15.75" x14ac:dyDescent="0.25">
      <c r="A39" s="16"/>
      <c r="B39" s="17"/>
      <c r="C39" s="4" t="s">
        <v>34</v>
      </c>
      <c r="D39" s="1">
        <v>29515</v>
      </c>
    </row>
    <row r="40" spans="1:4" ht="15.75" x14ac:dyDescent="0.25">
      <c r="A40" s="16"/>
      <c r="B40" s="17"/>
      <c r="C40" s="4" t="s">
        <v>35</v>
      </c>
      <c r="D40" s="1">
        <v>525</v>
      </c>
    </row>
    <row r="41" spans="1:4" ht="15.75" x14ac:dyDescent="0.25">
      <c r="A41" s="16"/>
      <c r="B41" s="17"/>
      <c r="C41" s="18" t="s">
        <v>36</v>
      </c>
      <c r="D41" s="11">
        <f t="shared" ref="D41" si="2">D34+D39+D40</f>
        <v>182911.52</v>
      </c>
    </row>
  </sheetData>
  <mergeCells count="2">
    <mergeCell ref="A36:B36"/>
    <mergeCell ref="A37:B37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CorelPHOTOPAINT.Image.13" shapeId="7170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1600200</xdr:colOff>
                <xdr:row>1</xdr:row>
                <xdr:rowOff>0</xdr:rowOff>
              </to>
            </anchor>
          </objectPr>
        </oleObject>
      </mc:Choice>
      <mc:Fallback>
        <oleObject progId="CorelPHOTOPAINT.Image.13" shapeId="7170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FFE30-2793-445E-831C-D3B9C1D90000}">
  <dimension ref="A1:F41"/>
  <sheetViews>
    <sheetView view="pageBreakPreview" zoomScaleNormal="100" zoomScaleSheetLayoutView="100" workbookViewId="0">
      <selection activeCell="D41" sqref="D41"/>
    </sheetView>
  </sheetViews>
  <sheetFormatPr defaultRowHeight="15" x14ac:dyDescent="0.25"/>
  <cols>
    <col min="1" max="1" width="8.85546875" customWidth="1"/>
    <col min="2" max="2" width="17.7109375" customWidth="1"/>
    <col min="3" max="3" width="36.42578125" customWidth="1"/>
    <col min="4" max="4" width="24.140625" customWidth="1"/>
  </cols>
  <sheetData>
    <row r="1" spans="1:6" ht="60" customHeight="1" x14ac:dyDescent="0.25"/>
    <row r="2" spans="1:6" s="20" customFormat="1" ht="15.75" x14ac:dyDescent="0.25">
      <c r="A2" s="21" t="s">
        <v>58</v>
      </c>
      <c r="B2" s="21"/>
      <c r="C2" s="21"/>
      <c r="D2" s="21"/>
      <c r="E2" s="21"/>
      <c r="F2" s="19"/>
    </row>
    <row r="3" spans="1:6" ht="15.75" x14ac:dyDescent="0.25">
      <c r="A3" s="3" t="s">
        <v>0</v>
      </c>
      <c r="B3" s="3" t="s">
        <v>1</v>
      </c>
      <c r="C3" s="3" t="s">
        <v>2</v>
      </c>
      <c r="D3" s="3" t="s">
        <v>56</v>
      </c>
    </row>
    <row r="4" spans="1:6" ht="15.75" x14ac:dyDescent="0.25">
      <c r="A4" s="3"/>
      <c r="B4" s="3" t="s">
        <v>4</v>
      </c>
      <c r="C4" s="3" t="s">
        <v>5</v>
      </c>
      <c r="D4" s="3" t="s">
        <v>57</v>
      </c>
    </row>
    <row r="5" spans="1:6" ht="15.75" x14ac:dyDescent="0.25">
      <c r="A5" s="4">
        <v>1</v>
      </c>
      <c r="B5" s="5">
        <v>40110</v>
      </c>
      <c r="C5" s="4" t="s">
        <v>7</v>
      </c>
      <c r="D5" s="1">
        <f>'[1]GUSHT 2023'!$L$2</f>
        <v>84157.330000000016</v>
      </c>
    </row>
    <row r="6" spans="1:6" ht="15.75" x14ac:dyDescent="0.25">
      <c r="A6" s="4">
        <v>2</v>
      </c>
      <c r="B6" s="5">
        <v>50001</v>
      </c>
      <c r="C6" s="4" t="s">
        <v>8</v>
      </c>
      <c r="D6" s="1">
        <f>'[1]GUSHT 2023'!$L$3</f>
        <v>9560</v>
      </c>
    </row>
    <row r="7" spans="1:6" ht="15.75" x14ac:dyDescent="0.25">
      <c r="A7" s="4">
        <v>3</v>
      </c>
      <c r="B7" s="5">
        <v>50009</v>
      </c>
      <c r="C7" s="4" t="s">
        <v>9</v>
      </c>
      <c r="D7" s="1">
        <f>'[1]GUSHT 2023'!$L$4</f>
        <v>18369.8</v>
      </c>
    </row>
    <row r="8" spans="1:6" ht="15.75" x14ac:dyDescent="0.25">
      <c r="A8" s="4">
        <v>4</v>
      </c>
      <c r="B8" s="5">
        <v>50013</v>
      </c>
      <c r="C8" s="4" t="s">
        <v>10</v>
      </c>
      <c r="D8" s="1">
        <f>'[1]GUSHT 2023'!$L$5</f>
        <v>136</v>
      </c>
    </row>
    <row r="9" spans="1:6" ht="15.75" x14ac:dyDescent="0.25">
      <c r="A9" s="4">
        <v>5</v>
      </c>
      <c r="B9" s="5">
        <v>50014</v>
      </c>
      <c r="C9" s="4" t="s">
        <v>60</v>
      </c>
      <c r="D9" s="1">
        <f>'[1]GUSHT 2023'!$L$6</f>
        <v>0</v>
      </c>
    </row>
    <row r="10" spans="1:6" ht="15.75" x14ac:dyDescent="0.25">
      <c r="A10" s="4">
        <v>6</v>
      </c>
      <c r="B10" s="5">
        <v>50015</v>
      </c>
      <c r="C10" s="4" t="s">
        <v>11</v>
      </c>
      <c r="D10" s="1">
        <f>'[1]GUSHT 2023'!$L$7</f>
        <v>342</v>
      </c>
    </row>
    <row r="11" spans="1:6" ht="15.75" x14ac:dyDescent="0.25">
      <c r="A11" s="4">
        <v>7</v>
      </c>
      <c r="B11" s="5">
        <v>50016</v>
      </c>
      <c r="C11" s="4" t="s">
        <v>12</v>
      </c>
      <c r="D11" s="1">
        <f>'[1]GUSHT 2023'!$L$8</f>
        <v>5501</v>
      </c>
    </row>
    <row r="12" spans="1:6" ht="15.75" x14ac:dyDescent="0.25">
      <c r="A12" s="4">
        <v>8</v>
      </c>
      <c r="B12" s="5">
        <v>50017</v>
      </c>
      <c r="C12" s="4" t="s">
        <v>13</v>
      </c>
      <c r="D12" s="1">
        <f>'[1]GUSHT 2023'!$L$9</f>
        <v>1540</v>
      </c>
    </row>
    <row r="13" spans="1:6" ht="15.75" x14ac:dyDescent="0.25">
      <c r="A13" s="4">
        <v>9</v>
      </c>
      <c r="B13" s="5">
        <v>50019</v>
      </c>
      <c r="C13" s="4" t="s">
        <v>14</v>
      </c>
      <c r="D13" s="1">
        <f>'[1]GUSHT 2023'!$L$10</f>
        <v>156.5</v>
      </c>
    </row>
    <row r="14" spans="1:6" ht="15.75" x14ac:dyDescent="0.25">
      <c r="A14" s="4">
        <v>10</v>
      </c>
      <c r="B14" s="5">
        <v>50024</v>
      </c>
      <c r="C14" s="4" t="s">
        <v>15</v>
      </c>
      <c r="D14" s="1">
        <f>'[1]GUSHT 2023'!$L$11</f>
        <v>176</v>
      </c>
    </row>
    <row r="15" spans="1:6" ht="15.75" x14ac:dyDescent="0.25">
      <c r="A15" s="4">
        <v>11</v>
      </c>
      <c r="B15" s="5">
        <v>50026</v>
      </c>
      <c r="C15" s="4" t="s">
        <v>16</v>
      </c>
      <c r="D15" s="1">
        <f>'[1]GUSHT 2023'!$L$12</f>
        <v>2555.34</v>
      </c>
    </row>
    <row r="16" spans="1:6" ht="15.75" x14ac:dyDescent="0.25">
      <c r="A16" s="4">
        <v>12</v>
      </c>
      <c r="B16" s="5">
        <v>50032</v>
      </c>
      <c r="C16" s="4" t="s">
        <v>61</v>
      </c>
      <c r="D16" s="1">
        <f>'[1]GUSHT 2023'!$L$14</f>
        <v>2203</v>
      </c>
    </row>
    <row r="17" spans="1:4" ht="15.75" x14ac:dyDescent="0.25">
      <c r="A17" s="4">
        <v>13</v>
      </c>
      <c r="B17" s="5">
        <v>50103</v>
      </c>
      <c r="C17" s="4" t="s">
        <v>62</v>
      </c>
      <c r="D17" s="1">
        <f>'[1]GUSHT 2023'!$L$15</f>
        <v>0</v>
      </c>
    </row>
    <row r="18" spans="1:4" ht="15.75" x14ac:dyDescent="0.25">
      <c r="A18" s="4">
        <v>14</v>
      </c>
      <c r="B18" s="5">
        <v>50104</v>
      </c>
      <c r="C18" s="4" t="s">
        <v>17</v>
      </c>
      <c r="D18" s="1">
        <f>'[1]GUSHT 2023'!$L$16</f>
        <v>650</v>
      </c>
    </row>
    <row r="19" spans="1:4" ht="15.75" x14ac:dyDescent="0.25">
      <c r="A19" s="4">
        <v>15</v>
      </c>
      <c r="B19" s="5">
        <v>50205</v>
      </c>
      <c r="C19" s="4" t="s">
        <v>18</v>
      </c>
      <c r="D19" s="1">
        <f>'[1]GUSHT 2023'!$L$17</f>
        <v>100</v>
      </c>
    </row>
    <row r="20" spans="1:4" ht="15.75" x14ac:dyDescent="0.25">
      <c r="A20" s="4">
        <v>16</v>
      </c>
      <c r="B20" s="5">
        <v>50029</v>
      </c>
      <c r="C20" s="4" t="s">
        <v>63</v>
      </c>
      <c r="D20" s="1">
        <f>'[1]GUSHT 2023'!$L$13</f>
        <v>6820</v>
      </c>
    </row>
    <row r="21" spans="1:4" ht="15.75" x14ac:dyDescent="0.25">
      <c r="A21" s="4">
        <v>17</v>
      </c>
      <c r="B21" s="5">
        <v>50401</v>
      </c>
      <c r="C21" s="4" t="s">
        <v>19</v>
      </c>
      <c r="D21" s="1">
        <f>'[1]GUSHT 2023'!$L$18</f>
        <v>0</v>
      </c>
    </row>
    <row r="22" spans="1:4" ht="15.75" x14ac:dyDescent="0.25">
      <c r="A22" s="4">
        <v>18</v>
      </c>
      <c r="B22" s="5">
        <v>50403</v>
      </c>
      <c r="C22" s="4" t="s">
        <v>20</v>
      </c>
      <c r="D22" s="1">
        <f>'[1]GUSHT 2023'!$L$19</f>
        <v>0</v>
      </c>
    </row>
    <row r="23" spans="1:4" ht="15.75" x14ac:dyDescent="0.25">
      <c r="A23" s="4">
        <v>19</v>
      </c>
      <c r="B23" s="5">
        <v>50405</v>
      </c>
      <c r="C23" s="4" t="s">
        <v>64</v>
      </c>
      <c r="D23" s="1">
        <f>'[1]GUSHT 2023'!$L$20</f>
        <v>1125</v>
      </c>
    </row>
    <row r="24" spans="1:4" ht="15.75" x14ac:dyDescent="0.25">
      <c r="A24" s="4">
        <v>20</v>
      </c>
      <c r="B24" s="5">
        <v>50406</v>
      </c>
      <c r="C24" s="4" t="s">
        <v>65</v>
      </c>
      <c r="D24" s="1">
        <f>'[1]GUSHT 2023'!$L$21</f>
        <v>0</v>
      </c>
    </row>
    <row r="25" spans="1:4" ht="15.75" x14ac:dyDescent="0.25">
      <c r="A25" s="4">
        <v>21</v>
      </c>
      <c r="B25" s="5">
        <v>50407</v>
      </c>
      <c r="C25" s="4" t="s">
        <v>21</v>
      </c>
      <c r="D25" s="1">
        <f>'[1]GUSHT 2023'!$L$22</f>
        <v>1130</v>
      </c>
    </row>
    <row r="26" spans="1:4" ht="15.75" x14ac:dyDescent="0.25">
      <c r="A26" s="4">
        <v>22</v>
      </c>
      <c r="B26" s="5">
        <v>50408</v>
      </c>
      <c r="C26" s="4" t="s">
        <v>22</v>
      </c>
      <c r="D26" s="1">
        <f>'[1]GUSHT 2023'!$L$23</f>
        <v>1347.14</v>
      </c>
    </row>
    <row r="27" spans="1:4" ht="15.75" x14ac:dyDescent="0.25">
      <c r="A27" s="4">
        <v>23</v>
      </c>
      <c r="B27" s="5">
        <v>50409</v>
      </c>
      <c r="C27" s="4" t="s">
        <v>23</v>
      </c>
      <c r="D27" s="1">
        <f>'[1]GUSHT 2023'!$L$24</f>
        <v>4097</v>
      </c>
    </row>
    <row r="28" spans="1:4" ht="15.75" x14ac:dyDescent="0.25">
      <c r="A28" s="4">
        <v>24</v>
      </c>
      <c r="B28" s="5">
        <v>50409</v>
      </c>
      <c r="C28" s="4" t="s">
        <v>24</v>
      </c>
      <c r="D28" s="1">
        <f>'[1]GUSHT 2023'!$L$25</f>
        <v>0</v>
      </c>
    </row>
    <row r="29" spans="1:4" ht="15.75" x14ac:dyDescent="0.25">
      <c r="A29" s="4">
        <v>25</v>
      </c>
      <c r="B29" s="5">
        <v>50409</v>
      </c>
      <c r="C29" s="4" t="s">
        <v>25</v>
      </c>
      <c r="D29" s="1">
        <f>'[1]GUSHT 2023'!$L$26</f>
        <v>420</v>
      </c>
    </row>
    <row r="30" spans="1:4" ht="15.75" x14ac:dyDescent="0.25">
      <c r="A30" s="4">
        <v>26</v>
      </c>
      <c r="B30" s="5">
        <v>50409</v>
      </c>
      <c r="C30" s="4" t="s">
        <v>66</v>
      </c>
      <c r="D30" s="1">
        <v>6</v>
      </c>
    </row>
    <row r="31" spans="1:4" ht="15.75" x14ac:dyDescent="0.25">
      <c r="A31" s="4">
        <v>27</v>
      </c>
      <c r="B31" s="5">
        <v>56000</v>
      </c>
      <c r="C31" s="4" t="s">
        <v>26</v>
      </c>
      <c r="D31" s="1">
        <f>'[1]GUSHT 2023'!$L$30</f>
        <v>13197.92</v>
      </c>
    </row>
    <row r="32" spans="1:4" ht="15.75" x14ac:dyDescent="0.25">
      <c r="A32" s="4">
        <v>28</v>
      </c>
      <c r="B32" s="5">
        <v>55600</v>
      </c>
      <c r="C32" s="4" t="s">
        <v>27</v>
      </c>
      <c r="D32" s="20"/>
    </row>
    <row r="33" spans="1:4" ht="15.75" x14ac:dyDescent="0.25">
      <c r="A33" s="6">
        <v>29</v>
      </c>
      <c r="B33" s="7">
        <v>50504</v>
      </c>
      <c r="C33" s="4" t="s">
        <v>28</v>
      </c>
      <c r="D33" s="1">
        <f>'[1]GUSHT 2023'!$L$28</f>
        <v>5830</v>
      </c>
    </row>
    <row r="34" spans="1:4" ht="15.75" x14ac:dyDescent="0.25">
      <c r="A34" s="8"/>
      <c r="B34" s="9"/>
      <c r="C34" s="10" t="s">
        <v>29</v>
      </c>
      <c r="D34" s="11">
        <f t="shared" ref="D34" si="0">SUM(D5:D33)</f>
        <v>159420.03000000006</v>
      </c>
    </row>
    <row r="35" spans="1:4" ht="15.75" x14ac:dyDescent="0.25">
      <c r="A35" s="23"/>
      <c r="B35" s="24"/>
      <c r="C35" s="14" t="s">
        <v>67</v>
      </c>
      <c r="D35" s="1">
        <f>D34-D31</f>
        <v>146222.11000000004</v>
      </c>
    </row>
    <row r="36" spans="1:4" ht="15.75" x14ac:dyDescent="0.25">
      <c r="A36" s="25"/>
      <c r="B36" s="26">
        <v>11111</v>
      </c>
      <c r="C36" s="14" t="s">
        <v>30</v>
      </c>
      <c r="D36" s="1">
        <v>32.5</v>
      </c>
    </row>
    <row r="37" spans="1:4" ht="15.75" x14ac:dyDescent="0.25">
      <c r="A37" s="29" t="s">
        <v>74</v>
      </c>
      <c r="B37" s="30"/>
      <c r="C37" s="4" t="s">
        <v>32</v>
      </c>
      <c r="D37" s="1">
        <f t="shared" ref="D37" si="1">D34-D36</f>
        <v>159387.53000000006</v>
      </c>
    </row>
    <row r="38" spans="1:4" ht="15.75" x14ac:dyDescent="0.25">
      <c r="A38" s="16"/>
      <c r="B38" s="17"/>
      <c r="C38" s="18" t="s">
        <v>33</v>
      </c>
      <c r="D38" s="11">
        <f t="shared" ref="D38" si="2">D36+D37</f>
        <v>159420.03000000006</v>
      </c>
    </row>
    <row r="39" spans="1:4" ht="15.75" x14ac:dyDescent="0.25">
      <c r="A39" s="16"/>
      <c r="B39" s="17"/>
      <c r="C39" s="4" t="s">
        <v>34</v>
      </c>
      <c r="D39" s="1">
        <v>44291</v>
      </c>
    </row>
    <row r="40" spans="1:4" ht="15.75" x14ac:dyDescent="0.25">
      <c r="A40" s="16"/>
      <c r="B40" s="17"/>
      <c r="C40" s="4" t="s">
        <v>35</v>
      </c>
      <c r="D40" s="1">
        <v>1875</v>
      </c>
    </row>
    <row r="41" spans="1:4" ht="15.75" x14ac:dyDescent="0.25">
      <c r="A41" s="16"/>
      <c r="B41" s="17"/>
      <c r="C41" s="18" t="s">
        <v>36</v>
      </c>
      <c r="D41" s="11">
        <f t="shared" ref="D41" si="3">D34+D39+D40</f>
        <v>205586.03000000006</v>
      </c>
    </row>
  </sheetData>
  <mergeCells count="1">
    <mergeCell ref="A37:B37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CorelPHOTOPAINT.Image.13" shapeId="819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1552575</xdr:colOff>
                <xdr:row>0</xdr:row>
                <xdr:rowOff>742950</xdr:rowOff>
              </to>
            </anchor>
          </objectPr>
        </oleObject>
      </mc:Choice>
      <mc:Fallback>
        <oleObject progId="CorelPHOTOPAINT.Image.13" shapeId="819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E3DB-317B-434B-9E01-72CF4729A4D8}">
  <dimension ref="A1:F41"/>
  <sheetViews>
    <sheetView tabSelected="1" view="pageBreakPreview" zoomScaleNormal="100" zoomScaleSheetLayoutView="100" workbookViewId="0">
      <selection activeCell="D39" sqref="D39"/>
    </sheetView>
  </sheetViews>
  <sheetFormatPr defaultRowHeight="15" x14ac:dyDescent="0.25"/>
  <cols>
    <col min="1" max="1" width="8.85546875" customWidth="1"/>
    <col min="2" max="2" width="17.7109375" customWidth="1"/>
    <col min="3" max="3" width="36.42578125" customWidth="1"/>
    <col min="4" max="4" width="24.140625" customWidth="1"/>
  </cols>
  <sheetData>
    <row r="1" spans="1:6" ht="60" customHeight="1" x14ac:dyDescent="0.25"/>
    <row r="2" spans="1:6" s="20" customFormat="1" ht="15.75" x14ac:dyDescent="0.25">
      <c r="A2" s="21" t="s">
        <v>73</v>
      </c>
      <c r="B2" s="21"/>
      <c r="C2" s="21"/>
      <c r="D2" s="21"/>
      <c r="E2" s="21"/>
      <c r="F2" s="19"/>
    </row>
    <row r="3" spans="1:6" ht="15.75" x14ac:dyDescent="0.25">
      <c r="A3" s="3" t="s">
        <v>0</v>
      </c>
      <c r="B3" s="3" t="s">
        <v>1</v>
      </c>
      <c r="C3" s="3" t="s">
        <v>2</v>
      </c>
      <c r="D3" s="3" t="s">
        <v>78</v>
      </c>
    </row>
    <row r="4" spans="1:6" ht="15.75" x14ac:dyDescent="0.25">
      <c r="A4" s="3"/>
      <c r="B4" s="3" t="s">
        <v>4</v>
      </c>
      <c r="C4" s="3" t="s">
        <v>5</v>
      </c>
      <c r="D4" s="3" t="s">
        <v>83</v>
      </c>
    </row>
    <row r="5" spans="1:6" ht="15.75" x14ac:dyDescent="0.25">
      <c r="A5" s="4">
        <v>1</v>
      </c>
      <c r="B5" s="5">
        <v>40110</v>
      </c>
      <c r="C5" s="4" t="s">
        <v>7</v>
      </c>
      <c r="D5" s="2">
        <f>'[1]SHTATOR 2023'!$L$2</f>
        <v>51350.270000000004</v>
      </c>
    </row>
    <row r="6" spans="1:6" ht="15.75" x14ac:dyDescent="0.25">
      <c r="A6" s="4">
        <v>2</v>
      </c>
      <c r="B6" s="5">
        <v>50001</v>
      </c>
      <c r="C6" s="4" t="s">
        <v>8</v>
      </c>
      <c r="D6" s="2">
        <f>'[1]SHTATOR 2023'!$L$3</f>
        <v>7515</v>
      </c>
    </row>
    <row r="7" spans="1:6" ht="15.75" x14ac:dyDescent="0.25">
      <c r="A7" s="4">
        <v>3</v>
      </c>
      <c r="B7" s="5">
        <v>50009</v>
      </c>
      <c r="C7" s="4" t="s">
        <v>9</v>
      </c>
      <c r="D7" s="2">
        <f>'[1]SHTATOR 2023'!$L$4</f>
        <v>13193.760000000002</v>
      </c>
    </row>
    <row r="8" spans="1:6" ht="15.75" x14ac:dyDescent="0.25">
      <c r="A8" s="4">
        <v>4</v>
      </c>
      <c r="B8" s="5">
        <v>50013</v>
      </c>
      <c r="C8" s="4" t="s">
        <v>10</v>
      </c>
      <c r="D8" s="2">
        <f>'[1]SHTATOR 2023'!$L$5</f>
        <v>68</v>
      </c>
    </row>
    <row r="9" spans="1:6" ht="15.75" x14ac:dyDescent="0.25">
      <c r="A9" s="4">
        <v>5</v>
      </c>
      <c r="B9" s="5">
        <v>50014</v>
      </c>
      <c r="C9" s="4" t="s">
        <v>60</v>
      </c>
      <c r="D9" s="2">
        <f>'[1]SHTATOR 2023'!$L$6</f>
        <v>0</v>
      </c>
    </row>
    <row r="10" spans="1:6" ht="15.75" x14ac:dyDescent="0.25">
      <c r="A10" s="4">
        <v>6</v>
      </c>
      <c r="B10" s="5">
        <v>50015</v>
      </c>
      <c r="C10" s="4" t="s">
        <v>11</v>
      </c>
      <c r="D10" s="2">
        <f>'[1]SHTATOR 2023'!$L$7</f>
        <v>112</v>
      </c>
    </row>
    <row r="11" spans="1:6" ht="15.75" x14ac:dyDescent="0.25">
      <c r="A11" s="4">
        <v>7</v>
      </c>
      <c r="B11" s="5">
        <v>50016</v>
      </c>
      <c r="C11" s="4" t="s">
        <v>12</v>
      </c>
      <c r="D11" s="2">
        <f>'[1]SHTATOR 2023'!$L$8</f>
        <v>3497</v>
      </c>
    </row>
    <row r="12" spans="1:6" ht="15.75" x14ac:dyDescent="0.25">
      <c r="A12" s="4">
        <v>8</v>
      </c>
      <c r="B12" s="5">
        <v>50017</v>
      </c>
      <c r="C12" s="4" t="s">
        <v>13</v>
      </c>
      <c r="D12" s="2">
        <f>'[1]SHTATOR 2023'!$L$9</f>
        <v>846</v>
      </c>
    </row>
    <row r="13" spans="1:6" ht="15.75" x14ac:dyDescent="0.25">
      <c r="A13" s="4">
        <v>9</v>
      </c>
      <c r="B13" s="5">
        <v>50019</v>
      </c>
      <c r="C13" s="4" t="s">
        <v>14</v>
      </c>
      <c r="D13" s="2">
        <f>'[1]SHTATOR 2023'!$L$10</f>
        <v>65.510000000000005</v>
      </c>
    </row>
    <row r="14" spans="1:6" ht="15.75" x14ac:dyDescent="0.25">
      <c r="A14" s="4">
        <v>10</v>
      </c>
      <c r="B14" s="5">
        <v>50024</v>
      </c>
      <c r="C14" s="4" t="s">
        <v>15</v>
      </c>
      <c r="D14" s="2">
        <f>'[1]SHTATOR 2023'!$L$11</f>
        <v>144</v>
      </c>
    </row>
    <row r="15" spans="1:6" ht="15.75" x14ac:dyDescent="0.25">
      <c r="A15" s="4">
        <v>11</v>
      </c>
      <c r="B15" s="5">
        <v>50026</v>
      </c>
      <c r="C15" s="4" t="s">
        <v>16</v>
      </c>
      <c r="D15" s="2">
        <f>'[1]SHTATOR 2023'!$L$12</f>
        <v>494</v>
      </c>
    </row>
    <row r="16" spans="1:6" ht="15.75" x14ac:dyDescent="0.25">
      <c r="A16" s="4">
        <v>12</v>
      </c>
      <c r="B16" s="5">
        <v>50032</v>
      </c>
      <c r="C16" s="4" t="s">
        <v>61</v>
      </c>
      <c r="D16" s="2">
        <f>'[1]SHTATOR 2023'!$L$14</f>
        <v>1586</v>
      </c>
    </row>
    <row r="17" spans="1:4" ht="15.75" x14ac:dyDescent="0.25">
      <c r="A17" s="4">
        <v>13</v>
      </c>
      <c r="B17" s="5">
        <v>50103</v>
      </c>
      <c r="C17" s="4" t="s">
        <v>62</v>
      </c>
      <c r="D17" s="2">
        <f>'[1]SHTATOR 2023'!$L$15</f>
        <v>500</v>
      </c>
    </row>
    <row r="18" spans="1:4" ht="15.75" x14ac:dyDescent="0.25">
      <c r="A18" s="4">
        <v>14</v>
      </c>
      <c r="B18" s="5">
        <v>50104</v>
      </c>
      <c r="C18" s="4" t="s">
        <v>17</v>
      </c>
      <c r="D18" s="2">
        <f>'[1]SHTATOR 2023'!$L$16</f>
        <v>430</v>
      </c>
    </row>
    <row r="19" spans="1:4" ht="15.75" x14ac:dyDescent="0.25">
      <c r="A19" s="4">
        <v>15</v>
      </c>
      <c r="B19" s="5">
        <v>50205</v>
      </c>
      <c r="C19" s="4" t="s">
        <v>18</v>
      </c>
      <c r="D19" s="2">
        <f>'[1]SHTATOR 2023'!$L$17</f>
        <v>2104.1</v>
      </c>
    </row>
    <row r="20" spans="1:4" ht="15.75" x14ac:dyDescent="0.25">
      <c r="A20" s="4">
        <v>16</v>
      </c>
      <c r="B20" s="5">
        <v>50029</v>
      </c>
      <c r="C20" s="4" t="s">
        <v>63</v>
      </c>
      <c r="D20" s="2">
        <f>'[1]SHTATOR 2023'!$L$13</f>
        <v>2470</v>
      </c>
    </row>
    <row r="21" spans="1:4" ht="15.75" x14ac:dyDescent="0.25">
      <c r="A21" s="4">
        <v>17</v>
      </c>
      <c r="B21" s="5">
        <v>50401</v>
      </c>
      <c r="C21" s="4" t="s">
        <v>19</v>
      </c>
      <c r="D21" s="2">
        <f>'[1]SHTATOR 2023'!$L$18</f>
        <v>0</v>
      </c>
    </row>
    <row r="22" spans="1:4" ht="15.75" x14ac:dyDescent="0.25">
      <c r="A22" s="4">
        <v>18</v>
      </c>
      <c r="B22" s="5">
        <v>50403</v>
      </c>
      <c r="C22" s="4" t="s">
        <v>20</v>
      </c>
      <c r="D22" s="2">
        <f>'[1]SHTATOR 2023'!$L$19</f>
        <v>0</v>
      </c>
    </row>
    <row r="23" spans="1:4" ht="15.75" x14ac:dyDescent="0.25">
      <c r="A23" s="4">
        <v>19</v>
      </c>
      <c r="B23" s="5">
        <v>50405</v>
      </c>
      <c r="C23" s="4" t="s">
        <v>64</v>
      </c>
      <c r="D23" s="2">
        <f>'[1]SHTATOR 2023'!$L$20</f>
        <v>0</v>
      </c>
    </row>
    <row r="24" spans="1:4" ht="15.75" x14ac:dyDescent="0.25">
      <c r="A24" s="4">
        <v>20</v>
      </c>
      <c r="B24" s="5">
        <v>50406</v>
      </c>
      <c r="C24" s="4" t="s">
        <v>65</v>
      </c>
      <c r="D24" s="2">
        <f>'[1]SHTATOR 2023'!$L$21</f>
        <v>0</v>
      </c>
    </row>
    <row r="25" spans="1:4" ht="15.75" x14ac:dyDescent="0.25">
      <c r="A25" s="4">
        <v>21</v>
      </c>
      <c r="B25" s="5">
        <v>50407</v>
      </c>
      <c r="C25" s="4" t="s">
        <v>21</v>
      </c>
      <c r="D25" s="2">
        <f>'[1]SHTATOR 2023'!$L$22</f>
        <v>100</v>
      </c>
    </row>
    <row r="26" spans="1:4" ht="15.75" x14ac:dyDescent="0.25">
      <c r="A26" s="4">
        <v>22</v>
      </c>
      <c r="B26" s="5">
        <v>50408</v>
      </c>
      <c r="C26" s="4" t="s">
        <v>22</v>
      </c>
      <c r="D26" s="2">
        <f>'[1]SHTATOR 2023'!$L$23</f>
        <v>2340.54</v>
      </c>
    </row>
    <row r="27" spans="1:4" ht="15.75" x14ac:dyDescent="0.25">
      <c r="A27" s="4">
        <v>23</v>
      </c>
      <c r="B27" s="5">
        <v>50409</v>
      </c>
      <c r="C27" s="4" t="s">
        <v>23</v>
      </c>
      <c r="D27" s="2">
        <f>'[1]SHTATOR 2023'!$L$24</f>
        <v>2696</v>
      </c>
    </row>
    <row r="28" spans="1:4" ht="15.75" x14ac:dyDescent="0.25">
      <c r="A28" s="4">
        <v>24</v>
      </c>
      <c r="B28" s="5">
        <v>50409</v>
      </c>
      <c r="C28" s="4" t="s">
        <v>24</v>
      </c>
      <c r="D28" s="2">
        <f>'[1]SHTATOR 2023'!$L$25</f>
        <v>2514</v>
      </c>
    </row>
    <row r="29" spans="1:4" ht="15.75" x14ac:dyDescent="0.25">
      <c r="A29" s="4">
        <v>25</v>
      </c>
      <c r="B29" s="5">
        <v>50409</v>
      </c>
      <c r="C29" s="4" t="s">
        <v>25</v>
      </c>
      <c r="D29" s="2">
        <f>'[1]SHTATOR 2023'!$L$26</f>
        <v>14980</v>
      </c>
    </row>
    <row r="30" spans="1:4" ht="15.75" x14ac:dyDescent="0.25">
      <c r="A30" s="4">
        <v>26</v>
      </c>
      <c r="B30" s="5">
        <v>50409</v>
      </c>
      <c r="C30" s="4" t="s">
        <v>66</v>
      </c>
      <c r="D30" s="2">
        <f>'[1]SHTATOR 2023'!$L$27</f>
        <v>0</v>
      </c>
    </row>
    <row r="31" spans="1:4" ht="15.75" x14ac:dyDescent="0.25">
      <c r="A31" s="4">
        <v>27</v>
      </c>
      <c r="B31" s="5">
        <v>56000</v>
      </c>
      <c r="C31" s="4" t="s">
        <v>26</v>
      </c>
      <c r="D31" s="2">
        <f>'[1]SHTATOR 2023'!$L$29</f>
        <v>0</v>
      </c>
    </row>
    <row r="32" spans="1:4" ht="15.75" x14ac:dyDescent="0.25">
      <c r="A32" s="4">
        <v>28</v>
      </c>
      <c r="B32" s="5">
        <v>55600</v>
      </c>
      <c r="C32" s="4" t="s">
        <v>27</v>
      </c>
      <c r="D32" s="2">
        <v>7000</v>
      </c>
    </row>
    <row r="33" spans="1:4" ht="15.75" x14ac:dyDescent="0.25">
      <c r="A33" s="6">
        <v>29</v>
      </c>
      <c r="B33" s="7">
        <v>50504</v>
      </c>
      <c r="C33" s="4" t="s">
        <v>28</v>
      </c>
      <c r="D33" s="2">
        <v>5990</v>
      </c>
    </row>
    <row r="34" spans="1:4" ht="15.75" x14ac:dyDescent="0.25">
      <c r="A34" s="8"/>
      <c r="B34" s="9"/>
      <c r="C34" s="34" t="s">
        <v>29</v>
      </c>
      <c r="D34" s="35">
        <f>SUM(D5:D33)</f>
        <v>119996.18</v>
      </c>
    </row>
    <row r="35" spans="1:4" ht="15.75" x14ac:dyDescent="0.25">
      <c r="A35" s="23"/>
      <c r="B35" s="24"/>
      <c r="C35" s="14" t="s">
        <v>67</v>
      </c>
      <c r="D35" s="2">
        <f>D34-D31-D32</f>
        <v>112996.18</v>
      </c>
    </row>
    <row r="36" spans="1:4" ht="15.75" x14ac:dyDescent="0.25">
      <c r="A36" s="25"/>
      <c r="B36" s="26">
        <v>11111</v>
      </c>
      <c r="C36" s="14" t="s">
        <v>30</v>
      </c>
      <c r="D36" s="2">
        <v>31.5</v>
      </c>
    </row>
    <row r="37" spans="1:4" ht="15.75" x14ac:dyDescent="0.25">
      <c r="A37" s="29" t="s">
        <v>74</v>
      </c>
      <c r="B37" s="30"/>
      <c r="C37" s="4" t="s">
        <v>32</v>
      </c>
      <c r="D37" s="1">
        <f>D34-D36</f>
        <v>119964.68</v>
      </c>
    </row>
    <row r="38" spans="1:4" ht="15.75" x14ac:dyDescent="0.25">
      <c r="A38" s="16"/>
      <c r="B38" s="17"/>
      <c r="C38" s="36" t="s">
        <v>33</v>
      </c>
      <c r="D38" s="11">
        <f>D34+D36</f>
        <v>120027.68</v>
      </c>
    </row>
    <row r="39" spans="1:4" ht="15.75" x14ac:dyDescent="0.25">
      <c r="A39" s="16"/>
      <c r="B39" s="17"/>
      <c r="C39" s="4" t="s">
        <v>34</v>
      </c>
      <c r="D39" s="1">
        <v>34111</v>
      </c>
    </row>
    <row r="40" spans="1:4" ht="15.75" x14ac:dyDescent="0.25">
      <c r="A40" s="16"/>
      <c r="B40" s="17"/>
      <c r="C40" s="4" t="s">
        <v>35</v>
      </c>
      <c r="D40" s="1">
        <v>1200</v>
      </c>
    </row>
    <row r="41" spans="1:4" ht="15.75" x14ac:dyDescent="0.25">
      <c r="A41" s="16"/>
      <c r="B41" s="17"/>
      <c r="C41" s="36" t="s">
        <v>36</v>
      </c>
      <c r="D41" s="11">
        <f t="shared" ref="D41" si="0">D34+D39+D40</f>
        <v>155307.18</v>
      </c>
    </row>
  </sheetData>
  <mergeCells count="1">
    <mergeCell ref="A37:B37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CorelPHOTOPAINT.Image.13" shapeId="1024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1552575</xdr:colOff>
                <xdr:row>1</xdr:row>
                <xdr:rowOff>742950</xdr:rowOff>
              </to>
            </anchor>
          </objectPr>
        </oleObject>
      </mc:Choice>
      <mc:Fallback>
        <oleObject progId="CorelPHOTOPAINT.Image.13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Janar 2023</vt:lpstr>
      <vt:lpstr>Shkurt 2023</vt:lpstr>
      <vt:lpstr>Mars 2023</vt:lpstr>
      <vt:lpstr>Prill 2023</vt:lpstr>
      <vt:lpstr>Maj 2023</vt:lpstr>
      <vt:lpstr>Qershor 2023</vt:lpstr>
      <vt:lpstr>Korrik 2023</vt:lpstr>
      <vt:lpstr>Gusht 2023</vt:lpstr>
      <vt:lpstr>Shtator - 2023</vt:lpstr>
      <vt:lpstr>Tetor - 2023</vt:lpstr>
      <vt:lpstr>Nentor- 2023</vt:lpstr>
      <vt:lpstr>Dhjetor - 2023</vt:lpstr>
      <vt:lpstr>'Janar 2023'!Print_Area</vt:lpstr>
      <vt:lpstr>'Maj 2023'!Print_Area</vt:lpstr>
      <vt:lpstr>'Prill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Luljeta Metaj</dc:creator>
  <cp:lastModifiedBy>Luljeta Metaj</cp:lastModifiedBy>
  <dcterms:created xsi:type="dcterms:W3CDTF">2023-08-23T11:22:04Z</dcterms:created>
  <dcterms:modified xsi:type="dcterms:W3CDTF">2024-04-11T13:40:26Z</dcterms:modified>
</cp:coreProperties>
</file>