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AD508866-39FF-4B11-A4BA-D3F187E04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pullësia" sheetId="1" r:id="rId1"/>
    <sheet name="Tabela 1." sheetId="2" r:id="rId2"/>
    <sheet name="Tabela 2." sheetId="3" r:id="rId3"/>
    <sheet name="Tabelat sipas drejtorive" sheetId="5" r:id="rId4"/>
    <sheet name="Tabela 3." sheetId="4" r:id="rId5"/>
    <sheet name="Tabela 4." sheetId="6" r:id="rId6"/>
  </sheets>
  <definedNames>
    <definedName name="_xlnm._FilterDatabase" localSheetId="5" hidden="1">'Tabela 4.'!$E$2:$G$2</definedName>
  </definedNames>
  <calcPr calcId="191029"/>
</workbook>
</file>

<file path=xl/calcChain.xml><?xml version="1.0" encoding="utf-8"?>
<calcChain xmlns="http://schemas.openxmlformats.org/spreadsheetml/2006/main">
  <c r="F49" i="6" l="1"/>
  <c r="G49" i="6" s="1"/>
  <c r="F48" i="6"/>
  <c r="F47" i="6"/>
  <c r="G47" i="6" s="1"/>
  <c r="F46" i="6"/>
  <c r="G46" i="6" s="1"/>
  <c r="F45" i="6"/>
  <c r="F44" i="6"/>
  <c r="G44" i="6" s="1"/>
  <c r="F43" i="6"/>
  <c r="F42" i="6"/>
  <c r="G42" i="6" s="1"/>
  <c r="F31" i="6"/>
  <c r="G31" i="6" s="1"/>
  <c r="F30" i="6"/>
  <c r="G30" i="6" s="1"/>
  <c r="F29" i="6"/>
  <c r="G29" i="6" s="1"/>
  <c r="F28" i="6"/>
  <c r="G28" i="6" s="1"/>
  <c r="F27" i="6"/>
  <c r="G27" i="6" s="1"/>
  <c r="F26" i="6"/>
  <c r="G26" i="6" s="1"/>
  <c r="F25" i="6"/>
  <c r="G25" i="6" s="1"/>
  <c r="F24" i="6"/>
  <c r="F23" i="6"/>
  <c r="F22" i="6"/>
  <c r="F21" i="6"/>
  <c r="G21" i="6" s="1"/>
  <c r="F20" i="6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F10" i="6"/>
  <c r="G10" i="6" s="1"/>
  <c r="F9" i="6"/>
  <c r="G9" i="6" s="1"/>
  <c r="F8" i="6"/>
  <c r="G8" i="6" s="1"/>
  <c r="F7" i="6"/>
  <c r="G7" i="6" s="1"/>
  <c r="F6" i="6"/>
  <c r="G6" i="6" s="1"/>
  <c r="F5" i="6"/>
  <c r="G5" i="6" s="1"/>
  <c r="F4" i="6"/>
  <c r="G4" i="6" s="1"/>
  <c r="F3" i="6"/>
  <c r="G3" i="6" s="1"/>
  <c r="C56" i="6"/>
  <c r="C51" i="6"/>
  <c r="C49" i="6"/>
  <c r="C46" i="6"/>
  <c r="C44" i="6"/>
  <c r="C41" i="6"/>
  <c r="C34" i="6"/>
  <c r="C32" i="6" l="1"/>
  <c r="C57" i="6" s="1"/>
  <c r="E6" i="5" l="1"/>
  <c r="C6" i="5"/>
  <c r="F8" i="5"/>
  <c r="E8" i="5"/>
  <c r="D8" i="5"/>
  <c r="C8" i="5"/>
  <c r="F7" i="5"/>
  <c r="E7" i="5"/>
  <c r="C7" i="5"/>
  <c r="F6" i="5"/>
  <c r="D6" i="5"/>
  <c r="F5" i="5"/>
  <c r="E5" i="5"/>
  <c r="D5" i="5"/>
  <c r="B5" i="5"/>
  <c r="C5" i="5"/>
  <c r="B123" i="5"/>
  <c r="B124" i="5"/>
  <c r="F118" i="5"/>
  <c r="E118" i="5"/>
  <c r="D118" i="5"/>
  <c r="C118" i="5"/>
  <c r="G117" i="5"/>
  <c r="B117" i="5"/>
  <c r="G116" i="5"/>
  <c r="B116" i="5"/>
  <c r="G115" i="5"/>
  <c r="B115" i="5"/>
  <c r="B7" i="5" l="1"/>
  <c r="C9" i="5"/>
  <c r="E9" i="5"/>
  <c r="F9" i="5"/>
  <c r="G118" i="5"/>
  <c r="B118" i="5"/>
  <c r="B8" i="5"/>
  <c r="F126" i="5"/>
  <c r="E126" i="5"/>
  <c r="D126" i="5"/>
  <c r="C126" i="5"/>
  <c r="G124" i="5"/>
  <c r="G123" i="5"/>
  <c r="G122" i="5"/>
  <c r="G108" i="5"/>
  <c r="G107" i="5"/>
  <c r="F110" i="5"/>
  <c r="B108" i="5"/>
  <c r="E110" i="5"/>
  <c r="C110" i="5"/>
  <c r="G109" i="5"/>
  <c r="B109" i="5"/>
  <c r="B107" i="5"/>
  <c r="F102" i="5"/>
  <c r="E102" i="5"/>
  <c r="D102" i="5"/>
  <c r="C102" i="5"/>
  <c r="G101" i="5"/>
  <c r="B101" i="5"/>
  <c r="G100" i="5"/>
  <c r="B100" i="5"/>
  <c r="G99" i="5"/>
  <c r="B99" i="5"/>
  <c r="F94" i="5"/>
  <c r="E94" i="5"/>
  <c r="D94" i="5"/>
  <c r="C94" i="5"/>
  <c r="G93" i="5"/>
  <c r="B93" i="5"/>
  <c r="G92" i="5"/>
  <c r="B92" i="5"/>
  <c r="G91" i="5"/>
  <c r="B91" i="5"/>
  <c r="F86" i="5"/>
  <c r="E86" i="5"/>
  <c r="D86" i="5"/>
  <c r="C86" i="5"/>
  <c r="G85" i="5"/>
  <c r="B85" i="5"/>
  <c r="G84" i="5"/>
  <c r="B84" i="5"/>
  <c r="G83" i="5"/>
  <c r="B83" i="5"/>
  <c r="F78" i="5"/>
  <c r="E78" i="5"/>
  <c r="D78" i="5"/>
  <c r="C78" i="5"/>
  <c r="G77" i="5"/>
  <c r="B77" i="5"/>
  <c r="G76" i="5"/>
  <c r="B76" i="5"/>
  <c r="G75" i="5"/>
  <c r="B75" i="5"/>
  <c r="F70" i="5"/>
  <c r="E70" i="5"/>
  <c r="D70" i="5"/>
  <c r="C70" i="5"/>
  <c r="G69" i="5"/>
  <c r="B69" i="5"/>
  <c r="G68" i="5"/>
  <c r="B68" i="5"/>
  <c r="G67" i="5"/>
  <c r="B67" i="5"/>
  <c r="F62" i="5"/>
  <c r="E62" i="5"/>
  <c r="D62" i="5"/>
  <c r="C62" i="5"/>
  <c r="G61" i="5"/>
  <c r="B61" i="5"/>
  <c r="G60" i="5"/>
  <c r="B60" i="5"/>
  <c r="G59" i="5"/>
  <c r="B59" i="5"/>
  <c r="F54" i="5"/>
  <c r="E54" i="5"/>
  <c r="D54" i="5"/>
  <c r="C54" i="5"/>
  <c r="G53" i="5"/>
  <c r="B53" i="5"/>
  <c r="G52" i="5"/>
  <c r="B52" i="5"/>
  <c r="G51" i="5"/>
  <c r="B51" i="5"/>
  <c r="B37" i="5"/>
  <c r="B44" i="5"/>
  <c r="F46" i="5"/>
  <c r="E46" i="5"/>
  <c r="D46" i="5"/>
  <c r="C46" i="5"/>
  <c r="G45" i="5"/>
  <c r="B45" i="5"/>
  <c r="G44" i="5"/>
  <c r="G43" i="5"/>
  <c r="B43" i="5"/>
  <c r="D36" i="5"/>
  <c r="F38" i="5"/>
  <c r="E38" i="5"/>
  <c r="C38" i="5"/>
  <c r="G37" i="5"/>
  <c r="G35" i="5"/>
  <c r="B35" i="5"/>
  <c r="G36" i="5" l="1"/>
  <c r="G38" i="5" s="1"/>
  <c r="D7" i="5"/>
  <c r="D9" i="5" s="1"/>
  <c r="G9" i="5" s="1"/>
  <c r="B9" i="5"/>
  <c r="D38" i="5"/>
  <c r="B102" i="5"/>
  <c r="G126" i="5"/>
  <c r="B126" i="5"/>
  <c r="D110" i="5"/>
  <c r="G110" i="5"/>
  <c r="B110" i="5"/>
  <c r="G102" i="5"/>
  <c r="G94" i="5"/>
  <c r="B94" i="5"/>
  <c r="B86" i="5"/>
  <c r="G86" i="5"/>
  <c r="G78" i="5"/>
  <c r="B78" i="5"/>
  <c r="B70" i="5"/>
  <c r="G70" i="5"/>
  <c r="B62" i="5"/>
  <c r="G62" i="5"/>
  <c r="B54" i="5"/>
  <c r="G54" i="5"/>
  <c r="B46" i="5"/>
  <c r="G46" i="5"/>
  <c r="B38" i="5"/>
  <c r="F30" i="5"/>
  <c r="E30" i="5"/>
  <c r="D30" i="5"/>
  <c r="C30" i="5"/>
  <c r="G29" i="5"/>
  <c r="G8" i="5" s="1"/>
  <c r="B29" i="5"/>
  <c r="G28" i="5"/>
  <c r="B28" i="5"/>
  <c r="G27" i="5"/>
  <c r="G6" i="5" s="1"/>
  <c r="B27" i="5"/>
  <c r="B6" i="5"/>
  <c r="C10" i="4"/>
  <c r="C9" i="4"/>
  <c r="B9" i="4"/>
  <c r="C8" i="4"/>
  <c r="B8" i="4"/>
  <c r="C7" i="4"/>
  <c r="B7" i="4"/>
  <c r="C6" i="4"/>
  <c r="B6" i="4"/>
  <c r="C5" i="4"/>
  <c r="B5" i="4"/>
  <c r="C4" i="4"/>
  <c r="B4" i="4"/>
  <c r="B21" i="2"/>
  <c r="B19" i="2"/>
  <c r="B17" i="2"/>
  <c r="B15" i="2"/>
  <c r="B13" i="2"/>
  <c r="B11" i="2"/>
  <c r="B9" i="2"/>
  <c r="G20" i="2"/>
  <c r="G18" i="2"/>
  <c r="G16" i="2"/>
  <c r="G14" i="2"/>
  <c r="G12" i="2"/>
  <c r="G10" i="2"/>
  <c r="G21" i="2"/>
  <c r="G7" i="5" l="1"/>
  <c r="G30" i="5"/>
  <c r="B30" i="5"/>
  <c r="B9" i="1" l="1"/>
  <c r="B7" i="1"/>
  <c r="C5" i="1"/>
  <c r="B5" i="1" s="1"/>
  <c r="D5" i="1"/>
</calcChain>
</file>

<file path=xl/sharedStrings.xml><?xml version="1.0" encoding="utf-8"?>
<sst xmlns="http://schemas.openxmlformats.org/spreadsheetml/2006/main" count="294" uniqueCount="113">
  <si>
    <t>Gjithsej</t>
  </si>
  <si>
    <t xml:space="preserve">Meshkuj </t>
  </si>
  <si>
    <t>Femra</t>
  </si>
  <si>
    <t>Urban</t>
  </si>
  <si>
    <t>Rural</t>
  </si>
  <si>
    <t xml:space="preserve">Popullësia e Klinës sipas gjinisë dhe  tipit të vendbanimit </t>
  </si>
  <si>
    <t>Viti</t>
  </si>
  <si>
    <t>Numri total i stafit</t>
  </si>
  <si>
    <t>Numri i stafit që janë gra</t>
  </si>
  <si>
    <t>Numri i stafit që janë burra</t>
  </si>
  <si>
    <t>Paga e meditje /shuma për gra</t>
  </si>
  <si>
    <t>Paga dhe meditje / shuma për burra</t>
  </si>
  <si>
    <t>Totali</t>
  </si>
  <si>
    <t xml:space="preserve">Planifikimi për </t>
  </si>
  <si>
    <t>Tabela 1.</t>
  </si>
  <si>
    <t>Numri i puntorëve në Organizaten Buxhetore  Komuna e Klinës</t>
  </si>
  <si>
    <t>Nivelet e pagave</t>
  </si>
  <si>
    <t>Numri total i stafit në nivele të pagave</t>
  </si>
  <si>
    <t>Numri i burrave</t>
  </si>
  <si>
    <t>Shuma e shpenzuar për burra</t>
  </si>
  <si>
    <t>Numri i grave</t>
  </si>
  <si>
    <t>Shuma e shpenzuar për gra</t>
  </si>
  <si>
    <t>201-400</t>
  </si>
  <si>
    <t>401-600</t>
  </si>
  <si>
    <t>Totali :</t>
  </si>
  <si>
    <t>600 -1000</t>
  </si>
  <si>
    <t>1000+</t>
  </si>
  <si>
    <t>Tabela 2.</t>
  </si>
  <si>
    <t>Planifikimi për vitin 2024 -Nivelet e pagave në Organizaten Buxhetore Komuna e Klinës</t>
  </si>
  <si>
    <t>Buxheti total i subvencioneve</t>
  </si>
  <si>
    <t>Numri total i përfituesve</t>
  </si>
  <si>
    <t>Numri i përfituesve gra</t>
  </si>
  <si>
    <t>Numri i përfituesve burra</t>
  </si>
  <si>
    <t>Buxheti për gra</t>
  </si>
  <si>
    <t>Buxheti për burra</t>
  </si>
  <si>
    <t>Tabela 3.</t>
  </si>
  <si>
    <t>Numri  i  përfituesve të subvencionëve  nga Organizata Buxhetore  Komuna e Klinës</t>
  </si>
  <si>
    <t>Planifikimi për 2024</t>
  </si>
  <si>
    <t>Tabelat sipas drejtorive</t>
  </si>
  <si>
    <t>Zyra e kryetarit</t>
  </si>
  <si>
    <t>Zyra e Kuvendit</t>
  </si>
  <si>
    <t>Administrata dhe personeli</t>
  </si>
  <si>
    <t>Inspeksioni</t>
  </si>
  <si>
    <t>Drejtoria për Buxhet e Financa, Ekonomi dhe Zhvillim</t>
  </si>
  <si>
    <t>Drejtoria për Shërbime Publike</t>
  </si>
  <si>
    <t>Zyra Komunale e Komuniteteve</t>
  </si>
  <si>
    <t>Drejtoria për Bujqësi, Pylltari dhe Zhvillim Rural</t>
  </si>
  <si>
    <t>Drejtoria për Gjeodezi, Kadastër dhe pronë</t>
  </si>
  <si>
    <t>Drejtoria për Urbanizëm, Planifikim Urban dhe Mjedisi</t>
  </si>
  <si>
    <t>Drejtoria për Shëndetësi dhe Mirëqenie Sociale</t>
  </si>
  <si>
    <t>Drejtoria për Arsim</t>
  </si>
  <si>
    <t>Drejtoria për Kulturë, Rini dhe Sport</t>
  </si>
  <si>
    <t>Totali : 980</t>
  </si>
  <si>
    <t>Numri I përfituesve: 810</t>
  </si>
  <si>
    <t xml:space="preserve">Tabela 4. Buxhetimi I përgjegjëshëm gjinor tek kategoria ekonomike Shpenzimet kapitale në vitin 2024 </t>
  </si>
  <si>
    <t>Emërtimi i projekteve</t>
  </si>
  <si>
    <t>Totali/2024</t>
  </si>
  <si>
    <t>Ndertimi i segmenteve dhe infrastruktures nentokesore të rrugës Ymer Berisha, Drini i Bardh,Skender Rexhepi,Abedin Rexha,Mehmet Haxhaj,Haxhi Zeka</t>
  </si>
  <si>
    <t>Ndertimi i  infrastruktures nentokesore dhe mbitoksore në Cerovik-Qabiq</t>
  </si>
  <si>
    <t>Ndertimi i segmenteve të rrugës "Nora",(Trotuare) dhe infrastruktures nentokesore ne Zajme-Deiq</t>
  </si>
  <si>
    <t>Ndertimi i segmenteve të rrugës "Mal Bashota", "Prek Prendi", Dositej Obradoviq, Bekim Fehmiu dhe  infrastruktures nentokesore ne Kline-Dersnik-Dollc</t>
  </si>
  <si>
    <t>Ndertimi I  infrastruktures nentokesore dhe mbitoksore ne Budisalce-Rudice dhe ures ne Rudice</t>
  </si>
  <si>
    <t>Ndertimi i  infrastruktures nentokesore dhe mbitoksore Videje-Polce-Paskalice-Jagode-Krusheve e Madhe</t>
  </si>
  <si>
    <t>Ndertimi i  infrastruktures nentokesore dhe mbitoksore Gjurgjevik i Vogel-Klinavc</t>
  </si>
  <si>
    <t>Ndertimi i  infrastruktures nentokesore dhe mbitoksore Gllareve-Rixheve-Stapanice-Zabergje</t>
  </si>
  <si>
    <t>Ndertimi i  infrastruktures nentokesore dhe mbitoksore Kline-Shtupel-Kernice</t>
  </si>
  <si>
    <t>Ndertimi i  infrastruktures nentokesore dhe mbitoksore ne Grabanice-Bokshiq-Dollove</t>
  </si>
  <si>
    <t>Ndertimi i  infrastruktures nentokesore dhe mbitoksore ne Gremnik</t>
  </si>
  <si>
    <t>Ndertimi i  infrastruktures nentokesore dhe mbitoksore ne Jashanice-Jelloc-Resnik-Pogragje</t>
  </si>
  <si>
    <t>Ndertimi i  infrastruktures nentokesore dhe mbitoksore Siqeve-Ujmire-Shtarice</t>
  </si>
  <si>
    <t xml:space="preserve">Ndertimi i kanalizimit ne Shtupel-Kerrnice-Binxhe-Grabce </t>
  </si>
  <si>
    <t>Ndertimi i  infrastruktures nentokesore dhe mbitoksore ne Sferke-Volljake-Qupeve</t>
  </si>
  <si>
    <t>Ndertimi i infrastruktures nentokesore dhe mbitoksore ne Qeskove-Kepuz-Rastoke</t>
  </si>
  <si>
    <t>Ndertimi i  infrastruktures nentokesore dhe mbitoksore ne Ranoc-Leskoc</t>
  </si>
  <si>
    <t>Ndertimi i rrjetit te ujesjellesit ne LAgjen Arberia,Tigvesh,te Sheshi Nena Tereze, Dollc-Dresnik,Grabanice,Gremnik, Drenoc</t>
  </si>
  <si>
    <t>Bashkëfinancim me donatorë</t>
  </si>
  <si>
    <t>Ndertimi i liqenit akumulues per furnizim me uje te pijes ne Kline</t>
  </si>
  <si>
    <t>Ndertimi i shtratit te lumit Drini i Bardhe ne Kline,Volljak</t>
  </si>
  <si>
    <t>Ndertimi i shtratit te lumit Lumebardhi i Pejes ne Drenoc-Grabanic</t>
  </si>
  <si>
    <t>Ndertimi i shtratit te Lumit Klina, Lagjia Arberi,Burimi i Jarines-Pograxhe</t>
  </si>
  <si>
    <t>Ndertimi shtigjeve te ecjes dhe infrastruktures rrugore ne Gryken e Jarines-Pograxhe-Jashanice</t>
  </si>
  <si>
    <t>Ndertimi i  infrastruktures nentokesore dhe mbitoksore ne Gjurgjevik te Madhe</t>
  </si>
  <si>
    <t>Ndertimi i infrastruktures nentokesore dhe mbitoksore ne Perqeve</t>
  </si>
  <si>
    <t>Ndertimi i  infrastruktures nentokesore dhe mbitoksore ne Zllakuqan-Pataqan-Berkove</t>
  </si>
  <si>
    <t>Ndertimi i  infrastruktures nentokesore dhe mbitoksore Krusheve e Vogel(trotuari Kline-Zllakuqan)</t>
  </si>
  <si>
    <t>Ndertimi i infrastruktures nentokesore dhe mbitoksore ne Poterq-Dugajeve-Drenovc</t>
  </si>
  <si>
    <t>Urbanizmi</t>
  </si>
  <si>
    <t>Ndertimi i kanaleve te ujitjes Budisalc-Jagode-Radulloc,Poterq-Dollove</t>
  </si>
  <si>
    <t>Bujqesia</t>
  </si>
  <si>
    <t>Ndertimi i siperfaqeve te gjelbruara (Parqeve) Zajm, Caravik,Poterq,Zllakuqan,Shtupel, Jashanice,Gllareve,Volljak,Budisalce</t>
  </si>
  <si>
    <t>Ndertimi i rrjetit te ndriqimit publik Krusheve e Vogel-Madhe,Drenovc,Qeskove, Jashanic, Leskoc, Ranoc</t>
  </si>
  <si>
    <t>Rindertimi I infrastruktures mbitoksore me asfalt ne Jashanice, Shtupel,Resnik, Kline-Videje</t>
  </si>
  <si>
    <t>Ndertimi i impijanteve per trajtimin e ujerave te zeza ne Zllakuqan, Jashanice,Shtarice,Gllareve,Radulloc</t>
  </si>
  <si>
    <t>Ndertimi i rrethojave te varrezave ne Zajm,Doberdol,Sferke,Gllareve,Ujmire</t>
  </si>
  <si>
    <t>Blerja e kamionit me eskavator per pastrim te ambientit ne Kline</t>
  </si>
  <si>
    <t>Infrastruktura  rrugore</t>
  </si>
  <si>
    <t>Furnizim me Pajisje mjeksore Mamograf ne QKMF Kline</t>
  </si>
  <si>
    <t>Ndertimi i nxemjes qendrore me pompa termike ne QKMF Kline</t>
  </si>
  <si>
    <t>Shendetesia</t>
  </si>
  <si>
    <t xml:space="preserve">Ndertimi i shtepise se pleqeve ne Kline </t>
  </si>
  <si>
    <t>Sherbimet Rezidenciale</t>
  </si>
  <si>
    <t>Ndertimi dhe rindertimi i Objektit Komunal ne Kline</t>
  </si>
  <si>
    <t>Blerja e veturave zyrtare per nevoja te Administrates Komunale</t>
  </si>
  <si>
    <t>Administrata</t>
  </si>
  <si>
    <t>Ndertimi dhe Rindertimi i Objekteve Sportive te Kultures ne Kline</t>
  </si>
  <si>
    <t>Kultura</t>
  </si>
  <si>
    <t>Ndertimi i Fushave Sportive ne Shkollat Motrat Qiriazi, Sferke</t>
  </si>
  <si>
    <t>Furnizim me inventar per digjitalizim, tabela te menqura, ne Shkollen Luigj Gurakuqi, Fehmi Agani</t>
  </si>
  <si>
    <t>Ndertimi i nxemjeve qendrore me Pompa termike ne Fehmi Agani,Motrat Qiriazi,Ismet Rraci</t>
  </si>
  <si>
    <t>Rindertimi i objektit shkollore, Gjimnazi Luigj Gurakuqi</t>
  </si>
  <si>
    <t>Arsimi</t>
  </si>
  <si>
    <t>Meshkuj</t>
  </si>
  <si>
    <t>Perqindja e femrave ne raport me meshkuj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</si>
</sst>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0" fillId="0" borderId="0" xfId="0" applyNumberFormat="1"/>
    <xf numFmtId="0" fontId="6" fillId="0" borderId="1" xfId="0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3" fontId="0" fillId="0" borderId="0" xfId="0" applyNumberFormat="1"/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43" fontId="7" fillId="0" borderId="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3" fontId="8" fillId="0" borderId="0" xfId="0" applyNumberFormat="1" applyFont="1"/>
    <xf numFmtId="43" fontId="7" fillId="0" borderId="9" xfId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5" fillId="0" borderId="0" xfId="0" applyFont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9" xfId="0" applyBorder="1"/>
    <xf numFmtId="0" fontId="9" fillId="0" borderId="0" xfId="0" applyFont="1" applyAlignment="1">
      <alignment vertical="center"/>
    </xf>
    <xf numFmtId="0" fontId="11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right" vertical="center"/>
    </xf>
    <xf numFmtId="0" fontId="13" fillId="0" borderId="13" xfId="0" applyFont="1" applyBorder="1" applyAlignment="1">
      <alignment wrapText="1"/>
    </xf>
    <xf numFmtId="4" fontId="12" fillId="0" borderId="9" xfId="0" applyNumberFormat="1" applyFont="1" applyBorder="1"/>
    <xf numFmtId="0" fontId="14" fillId="2" borderId="13" xfId="0" applyFont="1" applyFill="1" applyBorder="1" applyAlignment="1">
      <alignment vertical="center"/>
    </xf>
    <xf numFmtId="4" fontId="14" fillId="2" borderId="9" xfId="0" applyNumberFormat="1" applyFont="1" applyFill="1" applyBorder="1"/>
    <xf numFmtId="0" fontId="12" fillId="0" borderId="13" xfId="0" applyFont="1" applyBorder="1"/>
    <xf numFmtId="0" fontId="12" fillId="0" borderId="13" xfId="0" applyFont="1" applyBorder="1" applyAlignment="1">
      <alignment wrapText="1"/>
    </xf>
    <xf numFmtId="0" fontId="12" fillId="0" borderId="13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/>
    <xf numFmtId="0" fontId="14" fillId="0" borderId="13" xfId="0" applyFont="1" applyBorder="1" applyAlignment="1">
      <alignment horizontal="right" vertical="center"/>
    </xf>
    <xf numFmtId="43" fontId="15" fillId="0" borderId="9" xfId="1" applyFont="1" applyFill="1" applyBorder="1"/>
    <xf numFmtId="2" fontId="0" fillId="0" borderId="9" xfId="0" applyNumberFormat="1" applyBorder="1"/>
    <xf numFmtId="0" fontId="0" fillId="0" borderId="9" xfId="0" applyBorder="1" applyAlignment="1">
      <alignment wrapTex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1" xfId="0" applyBorder="1"/>
    <xf numFmtId="0" fontId="0" fillId="0" borderId="4" xfId="0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3" fontId="1" fillId="0" borderId="6" xfId="1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3" fontId="6" fillId="0" borderId="6" xfId="1" applyFont="1" applyBorder="1" applyAlignment="1">
      <alignment horizontal="right" vertical="center"/>
    </xf>
    <xf numFmtId="43" fontId="6" fillId="0" borderId="7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'Tabelat sipas drejtorive'!$C$13</c:f>
              <c:strCache>
                <c:ptCount val="1"/>
                <c:pt idx="0">
                  <c:v>Totali : 980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553-4495-9012-11B5F07BF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553-4495-9012-11B5F07BFD1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'Tabelat sipas drejtorive'!$D$12:$E$12</c:f>
              <c:strCache>
                <c:ptCount val="2"/>
                <c:pt idx="0">
                  <c:v>Numri i burrave</c:v>
                </c:pt>
                <c:pt idx="1">
                  <c:v>Numri i grave</c:v>
                </c:pt>
              </c:strCache>
            </c:strRef>
          </c:cat>
          <c:val>
            <c:numRef>
              <c:f>'Tabelat sipas drejtorive'!$D$13:$E$13</c:f>
              <c:numCache>
                <c:formatCode>General</c:formatCode>
                <c:ptCount val="2"/>
                <c:pt idx="0">
                  <c:v>530</c:v>
                </c:pt>
                <c:pt idx="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3-4495-9012-11B5F07BFD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Planifikimi për subvencionim në vitin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F2-48B1-AD5E-4EB86930E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F2-48B1-AD5E-4EB86930E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F2-48B1-AD5E-4EB86930E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F2-48B1-AD5E-4EB86930E5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6F2-48B1-AD5E-4EB86930E5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3.'!$A$12:$D$12</c:f>
              <c:strCache>
                <c:ptCount val="4"/>
                <c:pt idx="0">
                  <c:v>Numri I përfituesve: 810</c:v>
                </c:pt>
                <c:pt idx="2">
                  <c:v>Numri i përfituesve gra</c:v>
                </c:pt>
                <c:pt idx="3">
                  <c:v>Numri i përfituesve burra</c:v>
                </c:pt>
              </c:strCache>
            </c:strRef>
          </c:cat>
          <c:val>
            <c:numRef>
              <c:f>'Tabela 3.'!$A$13:$D$13</c:f>
              <c:numCache>
                <c:formatCode>General</c:formatCode>
                <c:ptCount val="4"/>
                <c:pt idx="2">
                  <c:v>350</c:v>
                </c:pt>
                <c:pt idx="3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F2-48B1-AD5E-4EB86930E5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358775</xdr:colOff>
      <xdr:row>9</xdr:row>
      <xdr:rowOff>82550</xdr:rowOff>
    </xdr:from>
    <xdr:to>
      <xdr:col>6</xdr:col>
      <xdr:colOff>69850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123825</xdr:rowOff>
    </xdr:from>
    <xdr:to>
      <xdr:col>6</xdr:col>
      <xdr:colOff>19050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A2" sqref="A2"/>
    </sheetView>
  </sheetViews>
  <sheetFormatPr defaultRowHeight="15" x14ac:dyDescent="0.25"/>
  <cols>
    <col min="2" max="2" width="17" customWidth="1"/>
    <col min="3" max="3" width="15.5703125" customWidth="1"/>
    <col min="4" max="4" width="13.5703125" customWidth="1"/>
  </cols>
  <sheetData>
    <row r="2" spans="1:4" ht="16.5" thickBot="1" x14ac:dyDescent="0.3">
      <c r="A2" s="1" t="s">
        <v>5</v>
      </c>
    </row>
    <row r="3" spans="1:4" ht="15.75" x14ac:dyDescent="0.25">
      <c r="A3" s="62"/>
      <c r="B3" s="2"/>
      <c r="C3" s="64" t="s">
        <v>1</v>
      </c>
      <c r="D3" s="64" t="s">
        <v>2</v>
      </c>
    </row>
    <row r="4" spans="1:4" ht="16.5" thickBot="1" x14ac:dyDescent="0.3">
      <c r="A4" s="63"/>
      <c r="B4" s="3" t="s">
        <v>0</v>
      </c>
      <c r="C4" s="65"/>
      <c r="D4" s="65"/>
    </row>
    <row r="5" spans="1:4" ht="15.75" x14ac:dyDescent="0.25">
      <c r="A5" s="4"/>
      <c r="B5" s="60">
        <f>C5+D5</f>
        <v>38496</v>
      </c>
      <c r="C5" s="60">
        <f>C7+C9</f>
        <v>19193</v>
      </c>
      <c r="D5" s="60">
        <f>D7+D9</f>
        <v>19303</v>
      </c>
    </row>
    <row r="6" spans="1:4" ht="16.5" thickBot="1" x14ac:dyDescent="0.3">
      <c r="A6" s="5" t="s">
        <v>0</v>
      </c>
      <c r="B6" s="61"/>
      <c r="C6" s="61"/>
      <c r="D6" s="61"/>
    </row>
    <row r="7" spans="1:4" ht="15.75" x14ac:dyDescent="0.25">
      <c r="A7" s="6"/>
      <c r="B7" s="60">
        <f>C7+D7</f>
        <v>5908</v>
      </c>
      <c r="C7" s="60">
        <v>2892</v>
      </c>
      <c r="D7" s="60">
        <v>3016</v>
      </c>
    </row>
    <row r="8" spans="1:4" ht="16.5" thickBot="1" x14ac:dyDescent="0.3">
      <c r="A8" s="5" t="s">
        <v>3</v>
      </c>
      <c r="B8" s="61"/>
      <c r="C8" s="61"/>
      <c r="D8" s="61"/>
    </row>
    <row r="9" spans="1:4" ht="15.75" x14ac:dyDescent="0.25">
      <c r="A9" s="6"/>
      <c r="B9" s="60">
        <f>C9+D9</f>
        <v>32588</v>
      </c>
      <c r="C9" s="60">
        <v>16301</v>
      </c>
      <c r="D9" s="60">
        <v>16287</v>
      </c>
    </row>
    <row r="10" spans="1:4" ht="16.5" thickBot="1" x14ac:dyDescent="0.3">
      <c r="A10" s="5" t="s">
        <v>4</v>
      </c>
      <c r="B10" s="61"/>
      <c r="C10" s="61"/>
      <c r="D10" s="61"/>
    </row>
  </sheetData>
  <mergeCells count="12">
    <mergeCell ref="A3:A4"/>
    <mergeCell ref="C3:C4"/>
    <mergeCell ref="D3:D4"/>
    <mergeCell ref="B5:B6"/>
    <mergeCell ref="C5:C6"/>
    <mergeCell ref="D5:D6"/>
    <mergeCell ref="B7:B8"/>
    <mergeCell ref="C7:C8"/>
    <mergeCell ref="D7:D8"/>
    <mergeCell ref="B9:B10"/>
    <mergeCell ref="C9:C10"/>
    <mergeCell ref="D9:D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2"/>
  <sheetViews>
    <sheetView topLeftCell="A3" zoomScaleNormal="100" workbookViewId="0">
      <selection activeCell="A3" sqref="A3"/>
    </sheetView>
  </sheetViews>
  <sheetFormatPr defaultRowHeight="15" x14ac:dyDescent="0.25"/>
  <cols>
    <col min="2" max="2" width="10.42578125" customWidth="1"/>
    <col min="3" max="3" width="10.7109375" customWidth="1"/>
    <col min="5" max="5" width="14.5703125" customWidth="1"/>
    <col min="6" max="6" width="15.42578125" customWidth="1"/>
    <col min="7" max="7" width="14.7109375" customWidth="1"/>
  </cols>
  <sheetData>
    <row r="3" spans="1:7" x14ac:dyDescent="0.25">
      <c r="A3" s="7" t="s">
        <v>14</v>
      </c>
      <c r="B3" s="7" t="s">
        <v>15</v>
      </c>
    </row>
    <row r="4" spans="1:7" ht="15.75" thickBot="1" x14ac:dyDescent="0.3"/>
    <row r="5" spans="1:7" ht="15.75" x14ac:dyDescent="0.25">
      <c r="A5" s="82" t="s">
        <v>6</v>
      </c>
      <c r="B5" s="85" t="s">
        <v>7</v>
      </c>
      <c r="C5" s="85" t="s">
        <v>8</v>
      </c>
      <c r="D5" s="85" t="s">
        <v>9</v>
      </c>
      <c r="E5" s="85" t="s">
        <v>10</v>
      </c>
      <c r="F5" s="85" t="s">
        <v>11</v>
      </c>
      <c r="G5" s="8"/>
    </row>
    <row r="6" spans="1:7" ht="15.75" x14ac:dyDescent="0.25">
      <c r="A6" s="83"/>
      <c r="B6" s="86"/>
      <c r="C6" s="86"/>
      <c r="D6" s="86"/>
      <c r="E6" s="86"/>
      <c r="F6" s="86"/>
      <c r="G6" s="9"/>
    </row>
    <row r="7" spans="1:7" ht="15.75" x14ac:dyDescent="0.25">
      <c r="A7" s="83"/>
      <c r="B7" s="86"/>
      <c r="C7" s="86"/>
      <c r="D7" s="86"/>
      <c r="E7" s="86"/>
      <c r="F7" s="86"/>
      <c r="G7" s="9"/>
    </row>
    <row r="8" spans="1:7" ht="15.75" thickBot="1" x14ac:dyDescent="0.3">
      <c r="A8" s="84"/>
      <c r="B8" s="87"/>
      <c r="C8" s="87"/>
      <c r="D8" s="87"/>
      <c r="E8" s="87"/>
      <c r="F8" s="87"/>
      <c r="G8" s="10" t="s">
        <v>12</v>
      </c>
    </row>
    <row r="9" spans="1:7" ht="15.75" x14ac:dyDescent="0.25">
      <c r="A9" s="78">
        <v>2018</v>
      </c>
      <c r="B9" s="70">
        <f>C9+D9</f>
        <v>944</v>
      </c>
      <c r="C9" s="72">
        <v>325</v>
      </c>
      <c r="D9" s="72">
        <v>619</v>
      </c>
      <c r="E9" s="80">
        <v>2006759</v>
      </c>
      <c r="F9" s="80">
        <v>3726839</v>
      </c>
      <c r="G9" s="12"/>
    </row>
    <row r="10" spans="1:7" ht="16.5" thickBot="1" x14ac:dyDescent="0.3">
      <c r="A10" s="79"/>
      <c r="B10" s="71"/>
      <c r="C10" s="73"/>
      <c r="D10" s="73"/>
      <c r="E10" s="81"/>
      <c r="F10" s="81"/>
      <c r="G10" s="13">
        <f>E9+F9</f>
        <v>5733598</v>
      </c>
    </row>
    <row r="11" spans="1:7" ht="15.75" x14ac:dyDescent="0.25">
      <c r="A11" s="78">
        <v>2019</v>
      </c>
      <c r="B11" s="70">
        <f t="shared" ref="B11" si="0">C11+D11</f>
        <v>948</v>
      </c>
      <c r="C11" s="72">
        <v>328</v>
      </c>
      <c r="D11" s="72">
        <v>620</v>
      </c>
      <c r="E11" s="74">
        <v>2149900</v>
      </c>
      <c r="F11" s="74">
        <v>3892672</v>
      </c>
      <c r="G11" s="12"/>
    </row>
    <row r="12" spans="1:7" ht="16.5" thickBot="1" x14ac:dyDescent="0.3">
      <c r="A12" s="79"/>
      <c r="B12" s="71"/>
      <c r="C12" s="73"/>
      <c r="D12" s="73"/>
      <c r="E12" s="75"/>
      <c r="F12" s="75"/>
      <c r="G12" s="13">
        <f>E11+F11</f>
        <v>6042572</v>
      </c>
    </row>
    <row r="13" spans="1:7" ht="15.75" x14ac:dyDescent="0.25">
      <c r="A13" s="68">
        <v>2020</v>
      </c>
      <c r="B13" s="70">
        <f t="shared" ref="B13" si="1">C13+D13</f>
        <v>948</v>
      </c>
      <c r="C13" s="72">
        <v>328</v>
      </c>
      <c r="D13" s="72">
        <v>620</v>
      </c>
      <c r="E13" s="74">
        <v>2483541.2999999998</v>
      </c>
      <c r="F13" s="74">
        <v>4496815.7</v>
      </c>
      <c r="G13" s="12"/>
    </row>
    <row r="14" spans="1:7" ht="16.5" thickBot="1" x14ac:dyDescent="0.3">
      <c r="A14" s="69"/>
      <c r="B14" s="71"/>
      <c r="C14" s="73"/>
      <c r="D14" s="73"/>
      <c r="E14" s="75"/>
      <c r="F14" s="75"/>
      <c r="G14" s="13">
        <f>E13+F13</f>
        <v>6980357</v>
      </c>
    </row>
    <row r="15" spans="1:7" ht="15.75" x14ac:dyDescent="0.25">
      <c r="A15" s="68">
        <v>2021</v>
      </c>
      <c r="B15" s="70">
        <f t="shared" ref="B15" si="2">C15+D15</f>
        <v>948</v>
      </c>
      <c r="C15" s="72">
        <v>370</v>
      </c>
      <c r="D15" s="72">
        <v>578</v>
      </c>
      <c r="E15" s="74">
        <v>2455878.4</v>
      </c>
      <c r="F15" s="74">
        <v>3841245.6</v>
      </c>
      <c r="G15" s="12"/>
    </row>
    <row r="16" spans="1:7" ht="16.5" thickBot="1" x14ac:dyDescent="0.3">
      <c r="A16" s="69"/>
      <c r="B16" s="71"/>
      <c r="C16" s="73"/>
      <c r="D16" s="73"/>
      <c r="E16" s="75"/>
      <c r="F16" s="75"/>
      <c r="G16" s="13">
        <f>E15+F15</f>
        <v>6297124</v>
      </c>
    </row>
    <row r="17" spans="1:9" ht="15.75" x14ac:dyDescent="0.25">
      <c r="A17" s="68">
        <v>2022</v>
      </c>
      <c r="B17" s="70">
        <f t="shared" ref="B17" si="3">C17+D17</f>
        <v>950</v>
      </c>
      <c r="C17" s="72">
        <v>390</v>
      </c>
      <c r="D17" s="72">
        <v>560</v>
      </c>
      <c r="E17" s="74">
        <v>2519746.7000000002</v>
      </c>
      <c r="F17" s="74">
        <v>3941142.3</v>
      </c>
      <c r="G17" s="12"/>
    </row>
    <row r="18" spans="1:9" ht="16.5" thickBot="1" x14ac:dyDescent="0.3">
      <c r="A18" s="69"/>
      <c r="B18" s="71"/>
      <c r="C18" s="73"/>
      <c r="D18" s="73"/>
      <c r="E18" s="75"/>
      <c r="F18" s="75"/>
      <c r="G18" s="13">
        <f>E17+F17</f>
        <v>6460889</v>
      </c>
    </row>
    <row r="19" spans="1:9" ht="15.75" x14ac:dyDescent="0.25">
      <c r="A19" s="68">
        <v>2023</v>
      </c>
      <c r="B19" s="70">
        <f t="shared" ref="B19" si="4">C19+D19</f>
        <v>956</v>
      </c>
      <c r="C19" s="72">
        <v>422</v>
      </c>
      <c r="D19" s="72">
        <v>534</v>
      </c>
      <c r="E19" s="74">
        <v>2906065.63</v>
      </c>
      <c r="F19" s="74">
        <v>3847622.37</v>
      </c>
      <c r="G19" s="12"/>
    </row>
    <row r="20" spans="1:9" ht="16.5" thickBot="1" x14ac:dyDescent="0.3">
      <c r="A20" s="69"/>
      <c r="B20" s="71"/>
      <c r="C20" s="73"/>
      <c r="D20" s="73"/>
      <c r="E20" s="75"/>
      <c r="F20" s="75"/>
      <c r="G20" s="13">
        <f>E19+F19</f>
        <v>6753688</v>
      </c>
    </row>
    <row r="21" spans="1:9" ht="31.5" x14ac:dyDescent="0.25">
      <c r="A21" s="14" t="s">
        <v>13</v>
      </c>
      <c r="B21" s="70">
        <f t="shared" ref="B21" si="5">C21+D21</f>
        <v>953</v>
      </c>
      <c r="C21" s="72">
        <v>435</v>
      </c>
      <c r="D21" s="72">
        <v>518</v>
      </c>
      <c r="E21" s="76">
        <v>3585953.22</v>
      </c>
      <c r="F21" s="74">
        <v>4300903.78</v>
      </c>
      <c r="G21" s="66">
        <f>E21+F21</f>
        <v>7886857</v>
      </c>
      <c r="I21" s="16"/>
    </row>
    <row r="22" spans="1:9" ht="16.5" thickBot="1" x14ac:dyDescent="0.3">
      <c r="A22" s="15">
        <v>2024</v>
      </c>
      <c r="B22" s="71"/>
      <c r="C22" s="73"/>
      <c r="D22" s="73"/>
      <c r="E22" s="77"/>
      <c r="F22" s="75"/>
      <c r="G22" s="67"/>
    </row>
  </sheetData>
  <mergeCells count="48">
    <mergeCell ref="F9:F10"/>
    <mergeCell ref="A5:A8"/>
    <mergeCell ref="B5:B8"/>
    <mergeCell ref="C5:C8"/>
    <mergeCell ref="D5:D8"/>
    <mergeCell ref="E5:E8"/>
    <mergeCell ref="F5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G21:G22"/>
    <mergeCell ref="A19:A20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0"/>
  <sheetViews>
    <sheetView workbookViewId="0">
      <selection activeCell="A3" sqref="A3"/>
    </sheetView>
  </sheetViews>
  <sheetFormatPr defaultRowHeight="15" x14ac:dyDescent="0.25"/>
  <cols>
    <col min="1" max="1" width="10.28515625" customWidth="1"/>
    <col min="2" max="2" width="10.85546875" customWidth="1"/>
    <col min="3" max="3" width="9.5703125" customWidth="1"/>
    <col min="4" max="4" width="14.85546875" customWidth="1"/>
    <col min="5" max="5" width="11.28515625" customWidth="1"/>
    <col min="6" max="6" width="13.140625" customWidth="1"/>
    <col min="7" max="7" width="15.28515625" customWidth="1"/>
    <col min="10" max="10" width="14.42578125" customWidth="1"/>
    <col min="11" max="11" width="11.28515625" bestFit="1" customWidth="1"/>
  </cols>
  <sheetData>
    <row r="3" spans="1:11" x14ac:dyDescent="0.25">
      <c r="A3" s="7" t="s">
        <v>27</v>
      </c>
      <c r="B3" s="7" t="s">
        <v>28</v>
      </c>
    </row>
    <row r="4" spans="1:11" ht="58.5" customHeight="1" x14ac:dyDescent="0.25">
      <c r="A4" s="17" t="s">
        <v>16</v>
      </c>
      <c r="B4" s="17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7" t="s">
        <v>12</v>
      </c>
    </row>
    <row r="5" spans="1:11" ht="24.6" customHeight="1" x14ac:dyDescent="0.25">
      <c r="A5" s="18" t="s">
        <v>22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21">
        <v>0</v>
      </c>
    </row>
    <row r="6" spans="1:11" ht="26.45" customHeight="1" x14ac:dyDescent="0.25">
      <c r="A6" s="18" t="s">
        <v>23</v>
      </c>
      <c r="B6" s="19">
        <v>316</v>
      </c>
      <c r="C6" s="19">
        <v>177</v>
      </c>
      <c r="D6" s="19">
        <v>1134043.07</v>
      </c>
      <c r="E6" s="19">
        <v>139</v>
      </c>
      <c r="F6" s="19">
        <v>1004177.44</v>
      </c>
      <c r="G6" s="19">
        <v>1285209.5799999998</v>
      </c>
    </row>
    <row r="7" spans="1:11" ht="27.6" customHeight="1" x14ac:dyDescent="0.25">
      <c r="A7" s="18" t="s">
        <v>25</v>
      </c>
      <c r="B7" s="19">
        <v>649</v>
      </c>
      <c r="C7" s="19">
        <v>342</v>
      </c>
      <c r="D7" s="19">
        <v>2837180.25</v>
      </c>
      <c r="E7" s="19">
        <v>307</v>
      </c>
      <c r="F7" s="19">
        <v>2689385.67</v>
      </c>
      <c r="G7" s="19">
        <v>1923510.72</v>
      </c>
    </row>
    <row r="8" spans="1:11" ht="27.6" customHeight="1" x14ac:dyDescent="0.25">
      <c r="A8" s="18" t="s">
        <v>26</v>
      </c>
      <c r="B8" s="19">
        <v>15</v>
      </c>
      <c r="C8" s="19">
        <v>11</v>
      </c>
      <c r="D8" s="19">
        <v>190223.41999999998</v>
      </c>
      <c r="E8" s="19">
        <v>4</v>
      </c>
      <c r="F8" s="19">
        <v>81847.149999999994</v>
      </c>
      <c r="G8" s="19">
        <v>4633148.12</v>
      </c>
      <c r="K8" s="11"/>
    </row>
    <row r="9" spans="1:11" ht="30" customHeight="1" x14ac:dyDescent="0.25">
      <c r="A9" s="18" t="s">
        <v>24</v>
      </c>
      <c r="B9" s="19">
        <v>980</v>
      </c>
      <c r="C9" s="19">
        <v>530</v>
      </c>
      <c r="D9" s="19">
        <v>4161446.74</v>
      </c>
      <c r="E9" s="19">
        <v>450</v>
      </c>
      <c r="F9" s="19">
        <v>3775410.26</v>
      </c>
      <c r="G9" s="19">
        <v>7936857</v>
      </c>
    </row>
    <row r="10" spans="1:11" x14ac:dyDescent="0.25">
      <c r="J10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126"/>
  <sheetViews>
    <sheetView workbookViewId="0">
      <selection activeCell="A4" sqref="A4"/>
    </sheetView>
  </sheetViews>
  <sheetFormatPr defaultRowHeight="15" x14ac:dyDescent="0.25"/>
  <cols>
    <col min="1" max="1" width="10.28515625" customWidth="1"/>
    <col min="2" max="2" width="10.85546875" customWidth="1"/>
    <col min="3" max="3" width="9.5703125" customWidth="1"/>
    <col min="4" max="4" width="14.85546875" customWidth="1"/>
    <col min="5" max="5" width="11.28515625" customWidth="1"/>
    <col min="6" max="6" width="13.140625" customWidth="1"/>
    <col min="7" max="7" width="15.28515625" customWidth="1"/>
    <col min="8" max="8" width="9.85546875" bestFit="1" customWidth="1"/>
    <col min="9" max="9" width="10.140625" bestFit="1" customWidth="1"/>
    <col min="10" max="10" width="14.42578125" customWidth="1"/>
  </cols>
  <sheetData>
    <row r="3" spans="1:10" x14ac:dyDescent="0.25">
      <c r="A3" s="7" t="s">
        <v>27</v>
      </c>
      <c r="B3" s="7" t="s">
        <v>28</v>
      </c>
    </row>
    <row r="4" spans="1:10" ht="58.5" customHeight="1" x14ac:dyDescent="0.25">
      <c r="A4" s="17" t="s">
        <v>16</v>
      </c>
      <c r="B4" s="17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7" t="s">
        <v>12</v>
      </c>
    </row>
    <row r="5" spans="1:10" ht="24.6" customHeight="1" x14ac:dyDescent="0.25">
      <c r="A5" s="18" t="s">
        <v>22</v>
      </c>
      <c r="B5" s="19">
        <f>B26+B34+B42+B50+B58+B66+B74+B82+B90+B98+B106+B114+B122</f>
        <v>0</v>
      </c>
      <c r="C5" s="19">
        <f>C26+C34+C42+C50+C58+C66+C74+C82+C90+C98+C106+C114+C122</f>
        <v>0</v>
      </c>
      <c r="D5" s="19">
        <f t="shared" ref="D5:F5" si="0">D26+D34+D42+D50+D58+D66+D74+D82+D90+D98+D106+D114+D122</f>
        <v>0</v>
      </c>
      <c r="E5" s="19">
        <f t="shared" si="0"/>
        <v>0</v>
      </c>
      <c r="F5" s="19">
        <f t="shared" si="0"/>
        <v>0</v>
      </c>
      <c r="G5" s="21">
        <v>0</v>
      </c>
    </row>
    <row r="6" spans="1:10" ht="26.45" customHeight="1" x14ac:dyDescent="0.25">
      <c r="A6" s="18" t="s">
        <v>23</v>
      </c>
      <c r="B6" s="19">
        <f>C6+E6</f>
        <v>316</v>
      </c>
      <c r="C6" s="19">
        <f>C27+C35+C43+C51+C59+C67+C75+C83+C91+C99+C107+C115+C123</f>
        <v>177</v>
      </c>
      <c r="D6" s="19">
        <f>D27+D35+D43+D51+D59+D67+D75+D83+D91+D99+D107+D115+D123</f>
        <v>1134043.07</v>
      </c>
      <c r="E6" s="19">
        <f>E27+E35+E43+E51+E59+E67+E75+E83+E91+E99+E107+E115+E123</f>
        <v>139</v>
      </c>
      <c r="F6" s="19">
        <f>F27+F35+F43+F51+F59+F67+F75+F83+F91+F99+F107+F115+F123</f>
        <v>1004177.44</v>
      </c>
      <c r="G6" s="19">
        <f>G27+G35+G43+G51+G59+G67+G75+G83+G91+G99+G107+G122</f>
        <v>1285209.5799999998</v>
      </c>
    </row>
    <row r="7" spans="1:10" ht="27.6" customHeight="1" x14ac:dyDescent="0.25">
      <c r="A7" s="18" t="s">
        <v>25</v>
      </c>
      <c r="B7" s="19">
        <f t="shared" ref="B7:B8" si="1">C7+E7</f>
        <v>649</v>
      </c>
      <c r="C7" s="19">
        <f t="shared" ref="C7:F7" si="2">C28+C36+C44+C52+C60+C68+C76+C84+C92+C100+C108+C116+C124</f>
        <v>342</v>
      </c>
      <c r="D7" s="19">
        <f t="shared" si="2"/>
        <v>2837180.25</v>
      </c>
      <c r="E7" s="19">
        <f t="shared" si="2"/>
        <v>307</v>
      </c>
      <c r="F7" s="19">
        <f t="shared" si="2"/>
        <v>2689385.67</v>
      </c>
      <c r="G7" s="19">
        <f>G28+G36+G44+G52+G60+G68+G76+G84+G92+G100+G108+G123</f>
        <v>1923510.72</v>
      </c>
    </row>
    <row r="8" spans="1:10" ht="27.6" customHeight="1" x14ac:dyDescent="0.25">
      <c r="A8" s="18" t="s">
        <v>26</v>
      </c>
      <c r="B8" s="19">
        <f t="shared" si="1"/>
        <v>15</v>
      </c>
      <c r="C8" s="19">
        <f t="shared" ref="C8:F8" si="3">C29+C37+C45+C53+C61+C69+C77+C85+C93+C101+C109+C117+C125</f>
        <v>11</v>
      </c>
      <c r="D8" s="19">
        <f t="shared" si="3"/>
        <v>190223.41999999998</v>
      </c>
      <c r="E8" s="19">
        <f t="shared" si="3"/>
        <v>4</v>
      </c>
      <c r="F8" s="19">
        <f t="shared" si="3"/>
        <v>81847.149999999994</v>
      </c>
      <c r="G8" s="19">
        <f>G29+G37+G45+G53+G61+G69+G77+G85+G93+G101+G109+G124</f>
        <v>4633148.12</v>
      </c>
      <c r="I8" s="42"/>
    </row>
    <row r="9" spans="1:10" ht="30" customHeight="1" x14ac:dyDescent="0.25">
      <c r="A9" s="18" t="s">
        <v>24</v>
      </c>
      <c r="B9" s="19">
        <f>C9+E9</f>
        <v>980</v>
      </c>
      <c r="C9" s="19">
        <f>SUM(C5:C8)</f>
        <v>530</v>
      </c>
      <c r="D9" s="19">
        <f>SUM(D5:D8)</f>
        <v>4161446.74</v>
      </c>
      <c r="E9" s="19">
        <f>SUM(E5:E8)</f>
        <v>450</v>
      </c>
      <c r="F9" s="19">
        <f>SUM(F6:F8)</f>
        <v>3775410.26</v>
      </c>
      <c r="G9" s="19">
        <f>D9+F9</f>
        <v>7936857</v>
      </c>
      <c r="I9" s="11"/>
    </row>
    <row r="10" spans="1:10" x14ac:dyDescent="0.25">
      <c r="J10" s="11"/>
    </row>
    <row r="11" spans="1:10" x14ac:dyDescent="0.25">
      <c r="J11" s="11"/>
    </row>
    <row r="12" spans="1:10" ht="30" x14ac:dyDescent="0.25">
      <c r="C12" s="17" t="s">
        <v>16</v>
      </c>
      <c r="D12" s="17" t="s">
        <v>18</v>
      </c>
      <c r="E12" s="17" t="s">
        <v>20</v>
      </c>
      <c r="J12" s="11"/>
    </row>
    <row r="13" spans="1:10" ht="15.75" x14ac:dyDescent="0.25">
      <c r="C13" s="18" t="s">
        <v>52</v>
      </c>
      <c r="D13" s="19">
        <v>530</v>
      </c>
      <c r="E13" s="19">
        <v>450</v>
      </c>
      <c r="J13" s="11"/>
    </row>
    <row r="14" spans="1:10" x14ac:dyDescent="0.25">
      <c r="J14" s="11"/>
    </row>
    <row r="15" spans="1:10" x14ac:dyDescent="0.25">
      <c r="J15" s="11"/>
    </row>
    <row r="16" spans="1:10" x14ac:dyDescent="0.25">
      <c r="J16" s="11"/>
    </row>
    <row r="17" spans="1:10" x14ac:dyDescent="0.25">
      <c r="J17" s="11"/>
    </row>
    <row r="18" spans="1:10" x14ac:dyDescent="0.25">
      <c r="J18" s="11"/>
    </row>
    <row r="19" spans="1:10" x14ac:dyDescent="0.25">
      <c r="J19" s="11"/>
    </row>
    <row r="23" spans="1:10" ht="15.75" x14ac:dyDescent="0.25">
      <c r="A23" s="40" t="s">
        <v>38</v>
      </c>
    </row>
    <row r="24" spans="1:10" ht="15.75" x14ac:dyDescent="0.25">
      <c r="A24" s="40" t="s">
        <v>39</v>
      </c>
    </row>
    <row r="25" spans="1:10" ht="75" x14ac:dyDescent="0.25">
      <c r="A25" s="17" t="s">
        <v>16</v>
      </c>
      <c r="B25" s="17" t="s">
        <v>17</v>
      </c>
      <c r="C25" s="17" t="s">
        <v>18</v>
      </c>
      <c r="D25" s="17" t="s">
        <v>19</v>
      </c>
      <c r="E25" s="17" t="s">
        <v>20</v>
      </c>
      <c r="F25" s="17" t="s">
        <v>21</v>
      </c>
      <c r="G25" s="17" t="s">
        <v>12</v>
      </c>
    </row>
    <row r="26" spans="1:10" ht="15.75" x14ac:dyDescent="0.25">
      <c r="A26" s="18" t="s">
        <v>22</v>
      </c>
      <c r="B26" s="19">
        <v>0</v>
      </c>
      <c r="C26" s="19">
        <v>0</v>
      </c>
      <c r="D26" s="20">
        <v>0</v>
      </c>
      <c r="E26" s="19">
        <v>0</v>
      </c>
      <c r="F26" s="20">
        <v>0</v>
      </c>
      <c r="G26" s="21">
        <v>0</v>
      </c>
    </row>
    <row r="27" spans="1:10" ht="15.75" x14ac:dyDescent="0.25">
      <c r="A27" s="18" t="s">
        <v>23</v>
      </c>
      <c r="B27" s="19">
        <f>C27+E27</f>
        <v>3</v>
      </c>
      <c r="C27" s="19">
        <v>2</v>
      </c>
      <c r="D27" s="20">
        <v>12505.19</v>
      </c>
      <c r="E27" s="19">
        <v>1</v>
      </c>
      <c r="F27" s="20">
        <v>7181.91</v>
      </c>
      <c r="G27" s="22">
        <f>D27+F27</f>
        <v>19687.099999999999</v>
      </c>
    </row>
    <row r="28" spans="1:10" ht="15.75" x14ac:dyDescent="0.25">
      <c r="A28" s="18" t="s">
        <v>25</v>
      </c>
      <c r="B28" s="19">
        <f>E28+C28</f>
        <v>6</v>
      </c>
      <c r="C28" s="19">
        <v>5</v>
      </c>
      <c r="D28" s="20">
        <v>54588.59</v>
      </c>
      <c r="E28" s="19">
        <v>1</v>
      </c>
      <c r="F28" s="20">
        <v>12395.25</v>
      </c>
      <c r="G28" s="23">
        <f>D28+F28</f>
        <v>66983.839999999997</v>
      </c>
    </row>
    <row r="29" spans="1:10" ht="15.75" x14ac:dyDescent="0.25">
      <c r="A29" s="18" t="s">
        <v>26</v>
      </c>
      <c r="B29" s="19">
        <f>E29+C29</f>
        <v>3</v>
      </c>
      <c r="C29" s="19">
        <v>2</v>
      </c>
      <c r="D29" s="20">
        <v>34612.26</v>
      </c>
      <c r="E29" s="19">
        <v>1</v>
      </c>
      <c r="F29" s="20">
        <v>14038.3</v>
      </c>
      <c r="G29" s="23">
        <f>D29+F29</f>
        <v>48650.559999999998</v>
      </c>
    </row>
    <row r="30" spans="1:10" ht="15.75" x14ac:dyDescent="0.25">
      <c r="A30" s="18" t="s">
        <v>24</v>
      </c>
      <c r="B30" s="19">
        <f>B26+B27+B28+B29</f>
        <v>12</v>
      </c>
      <c r="C30" s="19">
        <f>SUM(C26:C29)</f>
        <v>9</v>
      </c>
      <c r="D30" s="20">
        <f>SUM(D26:D29)</f>
        <v>101706.04000000001</v>
      </c>
      <c r="E30" s="19">
        <f>SUM(E26:E29)</f>
        <v>3</v>
      </c>
      <c r="F30" s="20">
        <f>SUM(F26:F29)</f>
        <v>33615.46</v>
      </c>
      <c r="G30" s="23">
        <f>SUM(G26:G29)</f>
        <v>135321.5</v>
      </c>
    </row>
    <row r="32" spans="1:10" ht="15.75" x14ac:dyDescent="0.25">
      <c r="A32" s="40" t="s">
        <v>40</v>
      </c>
    </row>
    <row r="33" spans="1:9" ht="75" x14ac:dyDescent="0.25">
      <c r="A33" s="17" t="s">
        <v>16</v>
      </c>
      <c r="B33" s="17" t="s">
        <v>17</v>
      </c>
      <c r="C33" s="17" t="s">
        <v>18</v>
      </c>
      <c r="D33" s="17" t="s">
        <v>19</v>
      </c>
      <c r="E33" s="17" t="s">
        <v>20</v>
      </c>
      <c r="F33" s="17" t="s">
        <v>21</v>
      </c>
      <c r="G33" s="17" t="s">
        <v>12</v>
      </c>
    </row>
    <row r="34" spans="1:9" ht="15.75" x14ac:dyDescent="0.25">
      <c r="A34" s="18" t="s">
        <v>22</v>
      </c>
      <c r="B34" s="19">
        <v>0</v>
      </c>
      <c r="C34" s="19">
        <v>0</v>
      </c>
      <c r="D34" s="20">
        <v>0</v>
      </c>
      <c r="E34" s="19">
        <v>0</v>
      </c>
      <c r="F34" s="20">
        <v>0</v>
      </c>
      <c r="G34" s="21">
        <v>0</v>
      </c>
    </row>
    <row r="35" spans="1:9" ht="15.75" x14ac:dyDescent="0.25">
      <c r="A35" s="18" t="s">
        <v>23</v>
      </c>
      <c r="B35" s="19">
        <f>C35+E35</f>
        <v>2</v>
      </c>
      <c r="C35" s="19">
        <v>0</v>
      </c>
      <c r="D35" s="20">
        <v>12505.19</v>
      </c>
      <c r="E35" s="19">
        <v>2</v>
      </c>
      <c r="F35" s="20">
        <v>13860</v>
      </c>
      <c r="G35" s="22">
        <f>D35+F35</f>
        <v>26365.190000000002</v>
      </c>
    </row>
    <row r="36" spans="1:9" ht="15.75" x14ac:dyDescent="0.25">
      <c r="A36" s="18" t="s">
        <v>25</v>
      </c>
      <c r="B36" s="19">
        <v>24</v>
      </c>
      <c r="C36" s="19">
        <v>12</v>
      </c>
      <c r="D36" s="20">
        <f>77616+2996.62</f>
        <v>80612.62</v>
      </c>
      <c r="E36" s="19">
        <v>12</v>
      </c>
      <c r="F36" s="20">
        <v>93139.199999999997</v>
      </c>
      <c r="G36" s="23">
        <f>D36+F36</f>
        <v>173751.82</v>
      </c>
    </row>
    <row r="37" spans="1:9" ht="15.75" x14ac:dyDescent="0.25">
      <c r="A37" s="18" t="s">
        <v>26</v>
      </c>
      <c r="B37" s="19">
        <f t="shared" ref="B37" si="4">C37+E37</f>
        <v>1</v>
      </c>
      <c r="C37" s="19">
        <v>1</v>
      </c>
      <c r="D37" s="20">
        <v>13028.14</v>
      </c>
      <c r="E37" s="19">
        <v>0</v>
      </c>
      <c r="F37" s="20">
        <v>14038.63</v>
      </c>
      <c r="G37" s="23">
        <f>D37+F37</f>
        <v>27066.769999999997</v>
      </c>
    </row>
    <row r="38" spans="1:9" ht="15.75" x14ac:dyDescent="0.25">
      <c r="A38" s="18" t="s">
        <v>24</v>
      </c>
      <c r="B38" s="19">
        <f>B34+B35+B36+B37</f>
        <v>27</v>
      </c>
      <c r="C38" s="19">
        <f>SUM(C34:C37)</f>
        <v>13</v>
      </c>
      <c r="D38" s="20">
        <f>SUM(D34:D37)</f>
        <v>106145.95</v>
      </c>
      <c r="E38" s="19">
        <f>SUM(E34:E37)</f>
        <v>14</v>
      </c>
      <c r="F38" s="20">
        <f>SUM(F34:F37)</f>
        <v>121037.83</v>
      </c>
      <c r="G38" s="23">
        <f>SUM(G34:G37)</f>
        <v>227183.78</v>
      </c>
      <c r="I38" s="11"/>
    </row>
    <row r="40" spans="1:9" ht="15.75" x14ac:dyDescent="0.25">
      <c r="A40" s="40" t="s">
        <v>41</v>
      </c>
    </row>
    <row r="41" spans="1:9" ht="75" x14ac:dyDescent="0.25">
      <c r="A41" s="17" t="s">
        <v>16</v>
      </c>
      <c r="B41" s="17" t="s">
        <v>17</v>
      </c>
      <c r="C41" s="17" t="s">
        <v>18</v>
      </c>
      <c r="D41" s="17" t="s">
        <v>19</v>
      </c>
      <c r="E41" s="17" t="s">
        <v>20</v>
      </c>
      <c r="F41" s="17" t="s">
        <v>21</v>
      </c>
      <c r="G41" s="17" t="s">
        <v>12</v>
      </c>
    </row>
    <row r="42" spans="1:9" ht="15.75" x14ac:dyDescent="0.25">
      <c r="A42" s="18" t="s">
        <v>22</v>
      </c>
      <c r="B42" s="19">
        <v>0</v>
      </c>
      <c r="C42" s="19">
        <v>0</v>
      </c>
      <c r="D42" s="20">
        <v>0</v>
      </c>
      <c r="E42" s="19">
        <v>0</v>
      </c>
      <c r="F42" s="20">
        <v>0</v>
      </c>
      <c r="G42" s="21">
        <v>0</v>
      </c>
    </row>
    <row r="43" spans="1:9" ht="15.75" x14ac:dyDescent="0.25">
      <c r="A43" s="18" t="s">
        <v>23</v>
      </c>
      <c r="B43" s="19">
        <f>C43+E43</f>
        <v>35</v>
      </c>
      <c r="C43" s="19">
        <v>24</v>
      </c>
      <c r="D43" s="20">
        <v>154666.85999999999</v>
      </c>
      <c r="E43" s="19">
        <v>11</v>
      </c>
      <c r="F43" s="20">
        <v>74723.039999999994</v>
      </c>
      <c r="G43" s="22">
        <f>D43+F43</f>
        <v>229389.89999999997</v>
      </c>
    </row>
    <row r="44" spans="1:9" ht="15.75" x14ac:dyDescent="0.25">
      <c r="A44" s="18" t="s">
        <v>25</v>
      </c>
      <c r="B44" s="19">
        <f>C44+E44</f>
        <v>9</v>
      </c>
      <c r="C44" s="19">
        <v>6</v>
      </c>
      <c r="D44" s="20">
        <v>61934.03</v>
      </c>
      <c r="E44" s="19">
        <v>3</v>
      </c>
      <c r="F44" s="20">
        <v>25046.560000000001</v>
      </c>
      <c r="G44" s="23">
        <f>D44+F44</f>
        <v>86980.59</v>
      </c>
    </row>
    <row r="45" spans="1:9" ht="15.75" x14ac:dyDescent="0.25">
      <c r="A45" s="18" t="s">
        <v>26</v>
      </c>
      <c r="B45" s="19">
        <f>E45+C45</f>
        <v>0</v>
      </c>
      <c r="C45" s="19">
        <v>0</v>
      </c>
      <c r="D45" s="20">
        <v>0</v>
      </c>
      <c r="E45" s="19">
        <v>0</v>
      </c>
      <c r="F45" s="20">
        <v>0</v>
      </c>
      <c r="G45" s="23">
        <f>D45+F45</f>
        <v>0</v>
      </c>
    </row>
    <row r="46" spans="1:9" ht="15.75" x14ac:dyDescent="0.25">
      <c r="A46" s="18" t="s">
        <v>24</v>
      </c>
      <c r="B46" s="19">
        <f>B42+B43+B44+B45</f>
        <v>44</v>
      </c>
      <c r="C46" s="19">
        <f>SUM(C42:C45)</f>
        <v>30</v>
      </c>
      <c r="D46" s="19">
        <f t="shared" ref="D46:F46" si="5">SUM(D42:D45)</f>
        <v>216600.88999999998</v>
      </c>
      <c r="E46" s="19">
        <f t="shared" si="5"/>
        <v>14</v>
      </c>
      <c r="F46" s="19">
        <f t="shared" si="5"/>
        <v>99769.599999999991</v>
      </c>
      <c r="G46" s="23">
        <f>SUM(G42:G45)</f>
        <v>316370.49</v>
      </c>
    </row>
    <row r="48" spans="1:9" ht="15.75" x14ac:dyDescent="0.25">
      <c r="A48" s="40" t="s">
        <v>42</v>
      </c>
    </row>
    <row r="49" spans="1:7" ht="75" x14ac:dyDescent="0.25">
      <c r="A49" s="17" t="s">
        <v>16</v>
      </c>
      <c r="B49" s="17" t="s">
        <v>17</v>
      </c>
      <c r="C49" s="17" t="s">
        <v>18</v>
      </c>
      <c r="D49" s="17" t="s">
        <v>19</v>
      </c>
      <c r="E49" s="17" t="s">
        <v>20</v>
      </c>
      <c r="F49" s="17" t="s">
        <v>21</v>
      </c>
      <c r="G49" s="17" t="s">
        <v>12</v>
      </c>
    </row>
    <row r="50" spans="1:7" ht="15.75" x14ac:dyDescent="0.25">
      <c r="A50" s="18" t="s">
        <v>22</v>
      </c>
      <c r="B50" s="19">
        <v>0</v>
      </c>
      <c r="C50" s="19">
        <v>0</v>
      </c>
      <c r="D50" s="20"/>
      <c r="E50" s="19">
        <v>0</v>
      </c>
      <c r="F50" s="20"/>
      <c r="G50" s="21">
        <v>0</v>
      </c>
    </row>
    <row r="51" spans="1:7" ht="15.75" x14ac:dyDescent="0.25">
      <c r="A51" s="18" t="s">
        <v>23</v>
      </c>
      <c r="B51" s="19">
        <f>C51+E51</f>
        <v>0</v>
      </c>
      <c r="C51" s="19">
        <v>0</v>
      </c>
      <c r="D51" s="20"/>
      <c r="E51" s="19">
        <v>0</v>
      </c>
      <c r="F51" s="20"/>
      <c r="G51" s="22">
        <f>D51+F51</f>
        <v>0</v>
      </c>
    </row>
    <row r="52" spans="1:7" ht="15.75" x14ac:dyDescent="0.25">
      <c r="A52" s="18" t="s">
        <v>25</v>
      </c>
      <c r="B52" s="19">
        <f>C52+E52</f>
        <v>7</v>
      </c>
      <c r="C52" s="19">
        <v>7</v>
      </c>
      <c r="D52" s="20">
        <v>68476.320000000007</v>
      </c>
      <c r="E52" s="19">
        <v>0</v>
      </c>
      <c r="F52" s="20"/>
      <c r="G52" s="23">
        <f>D52+F52</f>
        <v>68476.320000000007</v>
      </c>
    </row>
    <row r="53" spans="1:7" ht="15.75" x14ac:dyDescent="0.25">
      <c r="A53" s="18" t="s">
        <v>26</v>
      </c>
      <c r="B53" s="19">
        <f>E53+C53</f>
        <v>0</v>
      </c>
      <c r="C53" s="19">
        <v>0</v>
      </c>
      <c r="D53" s="20"/>
      <c r="E53" s="19">
        <v>0</v>
      </c>
      <c r="F53" s="20"/>
      <c r="G53" s="23">
        <f>D53+F53</f>
        <v>0</v>
      </c>
    </row>
    <row r="54" spans="1:7" ht="15.75" x14ac:dyDescent="0.25">
      <c r="A54" s="18" t="s">
        <v>24</v>
      </c>
      <c r="B54" s="19">
        <f>B50+B51+B52+B53</f>
        <v>7</v>
      </c>
      <c r="C54" s="19">
        <f>SUM(C50:C53)</f>
        <v>7</v>
      </c>
      <c r="D54" s="19">
        <f t="shared" ref="D54" si="6">SUM(D50:D53)</f>
        <v>68476.320000000007</v>
      </c>
      <c r="E54" s="19">
        <f t="shared" ref="E54" si="7">SUM(E50:E53)</f>
        <v>0</v>
      </c>
      <c r="F54" s="19">
        <f t="shared" ref="F54" si="8">SUM(F50:F53)</f>
        <v>0</v>
      </c>
      <c r="G54" s="23">
        <f>SUM(G50:G53)</f>
        <v>68476.320000000007</v>
      </c>
    </row>
    <row r="56" spans="1:7" ht="15.75" x14ac:dyDescent="0.25">
      <c r="A56" s="40" t="s">
        <v>43</v>
      </c>
    </row>
    <row r="57" spans="1:7" ht="75" x14ac:dyDescent="0.25">
      <c r="A57" s="17" t="s">
        <v>16</v>
      </c>
      <c r="B57" s="17" t="s">
        <v>17</v>
      </c>
      <c r="C57" s="17" t="s">
        <v>18</v>
      </c>
      <c r="D57" s="17" t="s">
        <v>19</v>
      </c>
      <c r="E57" s="17" t="s">
        <v>20</v>
      </c>
      <c r="F57" s="17" t="s">
        <v>21</v>
      </c>
      <c r="G57" s="17" t="s">
        <v>12</v>
      </c>
    </row>
    <row r="58" spans="1:7" ht="15.75" x14ac:dyDescent="0.25">
      <c r="A58" s="18" t="s">
        <v>22</v>
      </c>
      <c r="B58" s="19">
        <v>0</v>
      </c>
      <c r="C58" s="19">
        <v>0</v>
      </c>
      <c r="D58" s="20"/>
      <c r="E58" s="19">
        <v>0</v>
      </c>
      <c r="F58" s="20"/>
      <c r="G58" s="21">
        <v>0</v>
      </c>
    </row>
    <row r="59" spans="1:7" ht="15.75" x14ac:dyDescent="0.25">
      <c r="A59" s="18" t="s">
        <v>23</v>
      </c>
      <c r="B59" s="19">
        <f>C59+E59</f>
        <v>11</v>
      </c>
      <c r="C59" s="19">
        <v>6</v>
      </c>
      <c r="D59" s="20">
        <v>42310.42</v>
      </c>
      <c r="E59" s="19">
        <v>5</v>
      </c>
      <c r="F59" s="20">
        <v>34924.769999999997</v>
      </c>
      <c r="G59" s="22">
        <f>D59+F59</f>
        <v>77235.19</v>
      </c>
    </row>
    <row r="60" spans="1:7" ht="15.75" x14ac:dyDescent="0.25">
      <c r="A60" s="18" t="s">
        <v>25</v>
      </c>
      <c r="B60" s="19">
        <f>C60+E60</f>
        <v>9</v>
      </c>
      <c r="C60" s="19">
        <v>3</v>
      </c>
      <c r="D60" s="20">
        <v>25923.53</v>
      </c>
      <c r="E60" s="19">
        <v>6</v>
      </c>
      <c r="F60" s="20">
        <v>54747.97</v>
      </c>
      <c r="G60" s="23">
        <f>D60+F60</f>
        <v>80671.5</v>
      </c>
    </row>
    <row r="61" spans="1:7" ht="15.75" x14ac:dyDescent="0.25">
      <c r="A61" s="18" t="s">
        <v>26</v>
      </c>
      <c r="B61" s="19">
        <f>E61+C61</f>
        <v>0</v>
      </c>
      <c r="C61" s="19">
        <v>0</v>
      </c>
      <c r="D61" s="20"/>
      <c r="E61" s="19">
        <v>0</v>
      </c>
      <c r="F61" s="20"/>
      <c r="G61" s="23">
        <f>D61+F61</f>
        <v>0</v>
      </c>
    </row>
    <row r="62" spans="1:7" ht="15.75" x14ac:dyDescent="0.25">
      <c r="A62" s="18" t="s">
        <v>24</v>
      </c>
      <c r="B62" s="19">
        <f>B58+B59+B60+B61</f>
        <v>20</v>
      </c>
      <c r="C62" s="19">
        <f>SUM(C58:C61)</f>
        <v>9</v>
      </c>
      <c r="D62" s="19">
        <f t="shared" ref="D62" si="9">SUM(D58:D61)</f>
        <v>68233.95</v>
      </c>
      <c r="E62" s="19">
        <f t="shared" ref="E62" si="10">SUM(E58:E61)</f>
        <v>11</v>
      </c>
      <c r="F62" s="19">
        <f t="shared" ref="F62" si="11">SUM(F58:F61)</f>
        <v>89672.739999999991</v>
      </c>
      <c r="G62" s="23">
        <f>SUM(G58:G61)</f>
        <v>157906.69</v>
      </c>
    </row>
    <row r="64" spans="1:7" ht="15.75" x14ac:dyDescent="0.25">
      <c r="A64" s="40" t="s">
        <v>44</v>
      </c>
    </row>
    <row r="65" spans="1:8" ht="75" x14ac:dyDescent="0.25">
      <c r="A65" s="17" t="s">
        <v>16</v>
      </c>
      <c r="B65" s="17" t="s">
        <v>17</v>
      </c>
      <c r="C65" s="17" t="s">
        <v>18</v>
      </c>
      <c r="D65" s="17" t="s">
        <v>19</v>
      </c>
      <c r="E65" s="17" t="s">
        <v>20</v>
      </c>
      <c r="F65" s="17" t="s">
        <v>21</v>
      </c>
      <c r="G65" s="17" t="s">
        <v>12</v>
      </c>
    </row>
    <row r="66" spans="1:8" ht="15.75" x14ac:dyDescent="0.25">
      <c r="A66" s="18" t="s">
        <v>22</v>
      </c>
      <c r="B66" s="19">
        <v>0</v>
      </c>
      <c r="C66" s="19"/>
      <c r="D66" s="20"/>
      <c r="E66" s="19"/>
      <c r="F66" s="20"/>
      <c r="G66" s="21">
        <v>0</v>
      </c>
    </row>
    <row r="67" spans="1:8" ht="15.75" x14ac:dyDescent="0.25">
      <c r="A67" s="18" t="s">
        <v>23</v>
      </c>
      <c r="B67" s="19">
        <f>C67+E67</f>
        <v>5</v>
      </c>
      <c r="C67" s="19">
        <v>5</v>
      </c>
      <c r="D67" s="20">
        <v>38696.79</v>
      </c>
      <c r="E67" s="19">
        <v>0</v>
      </c>
      <c r="F67" s="20">
        <v>0</v>
      </c>
      <c r="G67" s="22">
        <f>D67+F67</f>
        <v>38696.79</v>
      </c>
    </row>
    <row r="68" spans="1:8" ht="15.75" x14ac:dyDescent="0.25">
      <c r="A68" s="18" t="s">
        <v>25</v>
      </c>
      <c r="B68" s="19">
        <f>C68+E68</f>
        <v>13</v>
      </c>
      <c r="C68" s="19">
        <v>13</v>
      </c>
      <c r="D68" s="20">
        <v>117218.71</v>
      </c>
      <c r="E68" s="19"/>
      <c r="F68" s="20"/>
      <c r="G68" s="23">
        <f>D68+F68</f>
        <v>117218.71</v>
      </c>
    </row>
    <row r="69" spans="1:8" ht="15.75" x14ac:dyDescent="0.25">
      <c r="A69" s="18" t="s">
        <v>26</v>
      </c>
      <c r="B69" s="19">
        <f>E69+C69</f>
        <v>0</v>
      </c>
      <c r="C69" s="19"/>
      <c r="D69" s="20"/>
      <c r="E69" s="19"/>
      <c r="F69" s="20"/>
      <c r="G69" s="23">
        <f>D69+F69</f>
        <v>0</v>
      </c>
    </row>
    <row r="70" spans="1:8" ht="15.75" x14ac:dyDescent="0.25">
      <c r="A70" s="18" t="s">
        <v>24</v>
      </c>
      <c r="B70" s="19">
        <f>B66+B67+B68+B69</f>
        <v>18</v>
      </c>
      <c r="C70" s="19">
        <f>SUM(C66:C69)</f>
        <v>18</v>
      </c>
      <c r="D70" s="19">
        <f t="shared" ref="D70" si="12">SUM(D66:D69)</f>
        <v>155915.5</v>
      </c>
      <c r="E70" s="19">
        <f t="shared" ref="E70" si="13">SUM(E66:E69)</f>
        <v>0</v>
      </c>
      <c r="F70" s="19">
        <f t="shared" ref="F70" si="14">SUM(F66:F69)</f>
        <v>0</v>
      </c>
      <c r="G70" s="23">
        <f>SUM(G66:G69)</f>
        <v>155915.5</v>
      </c>
      <c r="H70" s="11"/>
    </row>
    <row r="72" spans="1:8" ht="15.75" x14ac:dyDescent="0.25">
      <c r="A72" s="40" t="s">
        <v>45</v>
      </c>
    </row>
    <row r="73" spans="1:8" ht="75" x14ac:dyDescent="0.25">
      <c r="A73" s="17" t="s">
        <v>16</v>
      </c>
      <c r="B73" s="17" t="s">
        <v>17</v>
      </c>
      <c r="C73" s="17" t="s">
        <v>18</v>
      </c>
      <c r="D73" s="17" t="s">
        <v>19</v>
      </c>
      <c r="E73" s="17" t="s">
        <v>20</v>
      </c>
      <c r="F73" s="17" t="s">
        <v>21</v>
      </c>
      <c r="G73" s="17" t="s">
        <v>12</v>
      </c>
    </row>
    <row r="74" spans="1:8" ht="15.75" x14ac:dyDescent="0.25">
      <c r="A74" s="18" t="s">
        <v>22</v>
      </c>
      <c r="B74" s="19">
        <v>0</v>
      </c>
      <c r="C74" s="19"/>
      <c r="D74" s="20"/>
      <c r="E74" s="19"/>
      <c r="F74" s="20"/>
      <c r="G74" s="21">
        <v>0</v>
      </c>
    </row>
    <row r="75" spans="1:8" ht="15.75" x14ac:dyDescent="0.25">
      <c r="A75" s="18" t="s">
        <v>23</v>
      </c>
      <c r="B75" s="19">
        <f>C75+E75</f>
        <v>2</v>
      </c>
      <c r="C75" s="19">
        <v>2</v>
      </c>
      <c r="D75" s="20">
        <v>14295.9</v>
      </c>
      <c r="E75" s="19">
        <v>0</v>
      </c>
      <c r="F75" s="20">
        <v>0</v>
      </c>
      <c r="G75" s="22">
        <f>D75+F75</f>
        <v>14295.9</v>
      </c>
    </row>
    <row r="76" spans="1:8" ht="15.75" x14ac:dyDescent="0.25">
      <c r="A76" s="18" t="s">
        <v>25</v>
      </c>
      <c r="B76" s="19">
        <f>C76+E76</f>
        <v>2</v>
      </c>
      <c r="C76" s="19">
        <v>1</v>
      </c>
      <c r="D76" s="20">
        <v>8235.76</v>
      </c>
      <c r="E76" s="19">
        <v>1</v>
      </c>
      <c r="F76" s="20">
        <v>10832.49</v>
      </c>
      <c r="G76" s="23">
        <f>D76+F76</f>
        <v>19068.25</v>
      </c>
    </row>
    <row r="77" spans="1:8" ht="15.75" x14ac:dyDescent="0.25">
      <c r="A77" s="18" t="s">
        <v>26</v>
      </c>
      <c r="B77" s="19">
        <f>E77+C77</f>
        <v>0</v>
      </c>
      <c r="C77" s="19">
        <v>0</v>
      </c>
      <c r="D77" s="20">
        <v>0</v>
      </c>
      <c r="E77" s="19">
        <v>0</v>
      </c>
      <c r="F77" s="20">
        <v>0</v>
      </c>
      <c r="G77" s="23">
        <f>D77+F77</f>
        <v>0</v>
      </c>
    </row>
    <row r="78" spans="1:8" ht="15.75" x14ac:dyDescent="0.25">
      <c r="A78" s="18" t="s">
        <v>24</v>
      </c>
      <c r="B78" s="19">
        <f>B74+B75+B76+B77</f>
        <v>4</v>
      </c>
      <c r="C78" s="19">
        <f>SUM(C74:C77)</f>
        <v>3</v>
      </c>
      <c r="D78" s="19">
        <f t="shared" ref="D78" si="15">SUM(D74:D77)</f>
        <v>22531.66</v>
      </c>
      <c r="E78" s="19">
        <f t="shared" ref="E78" si="16">SUM(E74:E77)</f>
        <v>1</v>
      </c>
      <c r="F78" s="19">
        <f t="shared" ref="F78" si="17">SUM(F74:F77)</f>
        <v>10832.49</v>
      </c>
      <c r="G78" s="23">
        <f>SUM(G74:G77)</f>
        <v>33364.15</v>
      </c>
    </row>
    <row r="80" spans="1:8" ht="15.75" x14ac:dyDescent="0.25">
      <c r="A80" s="40" t="s">
        <v>46</v>
      </c>
    </row>
    <row r="81" spans="1:7" ht="75" x14ac:dyDescent="0.25">
      <c r="A81" s="17" t="s">
        <v>16</v>
      </c>
      <c r="B81" s="17" t="s">
        <v>17</v>
      </c>
      <c r="C81" s="17" t="s">
        <v>18</v>
      </c>
      <c r="D81" s="17" t="s">
        <v>19</v>
      </c>
      <c r="E81" s="17" t="s">
        <v>20</v>
      </c>
      <c r="F81" s="17" t="s">
        <v>21</v>
      </c>
      <c r="G81" s="17" t="s">
        <v>12</v>
      </c>
    </row>
    <row r="82" spans="1:7" ht="15.75" x14ac:dyDescent="0.25">
      <c r="A82" s="18" t="s">
        <v>22</v>
      </c>
      <c r="B82" s="19">
        <v>0</v>
      </c>
      <c r="C82" s="19"/>
      <c r="D82" s="20"/>
      <c r="E82" s="19"/>
      <c r="F82" s="20"/>
      <c r="G82" s="21">
        <v>0</v>
      </c>
    </row>
    <row r="83" spans="1:7" ht="15.75" x14ac:dyDescent="0.25">
      <c r="A83" s="18" t="s">
        <v>23</v>
      </c>
      <c r="B83" s="19">
        <f>C83+E83</f>
        <v>7</v>
      </c>
      <c r="C83" s="19">
        <v>7</v>
      </c>
      <c r="D83" s="20">
        <v>50855.81</v>
      </c>
      <c r="E83" s="19">
        <v>0</v>
      </c>
      <c r="F83" s="20">
        <v>0</v>
      </c>
      <c r="G83" s="22">
        <f>D83+F83</f>
        <v>50855.81</v>
      </c>
    </row>
    <row r="84" spans="1:7" ht="15.75" x14ac:dyDescent="0.25">
      <c r="A84" s="18" t="s">
        <v>25</v>
      </c>
      <c r="B84" s="19">
        <f>C84+E84</f>
        <v>4</v>
      </c>
      <c r="C84" s="19">
        <v>4</v>
      </c>
      <c r="D84" s="20">
        <v>32286.52</v>
      </c>
      <c r="E84" s="19">
        <v>0</v>
      </c>
      <c r="F84" s="20"/>
      <c r="G84" s="23">
        <f>D84+F84</f>
        <v>32286.52</v>
      </c>
    </row>
    <row r="85" spans="1:7" ht="15.75" x14ac:dyDescent="0.25">
      <c r="A85" s="18" t="s">
        <v>26</v>
      </c>
      <c r="B85" s="19">
        <f>E85+C85</f>
        <v>0</v>
      </c>
      <c r="C85" s="19"/>
      <c r="D85" s="20"/>
      <c r="E85" s="19"/>
      <c r="F85" s="20"/>
      <c r="G85" s="23">
        <f>D85+F85</f>
        <v>0</v>
      </c>
    </row>
    <row r="86" spans="1:7" ht="15.75" x14ac:dyDescent="0.25">
      <c r="A86" s="18" t="s">
        <v>24</v>
      </c>
      <c r="B86" s="19">
        <f>B82+B83+B84+B85</f>
        <v>11</v>
      </c>
      <c r="C86" s="19">
        <f>SUM(C82:C85)</f>
        <v>11</v>
      </c>
      <c r="D86" s="19">
        <f t="shared" ref="D86" si="18">SUM(D82:D85)</f>
        <v>83142.33</v>
      </c>
      <c r="E86" s="19">
        <f t="shared" ref="E86" si="19">SUM(E82:E85)</f>
        <v>0</v>
      </c>
      <c r="F86" s="19">
        <f t="shared" ref="F86" si="20">SUM(F82:F85)</f>
        <v>0</v>
      </c>
      <c r="G86" s="23">
        <f>SUM(G82:G85)</f>
        <v>83142.33</v>
      </c>
    </row>
    <row r="88" spans="1:7" ht="15.75" x14ac:dyDescent="0.25">
      <c r="A88" s="40" t="s">
        <v>47</v>
      </c>
    </row>
    <row r="89" spans="1:7" ht="75" x14ac:dyDescent="0.25">
      <c r="A89" s="17" t="s">
        <v>16</v>
      </c>
      <c r="B89" s="17" t="s">
        <v>17</v>
      </c>
      <c r="C89" s="17" t="s">
        <v>18</v>
      </c>
      <c r="D89" s="17" t="s">
        <v>19</v>
      </c>
      <c r="E89" s="17" t="s">
        <v>20</v>
      </c>
      <c r="F89" s="17" t="s">
        <v>21</v>
      </c>
      <c r="G89" s="17" t="s">
        <v>12</v>
      </c>
    </row>
    <row r="90" spans="1:7" ht="15.75" x14ac:dyDescent="0.25">
      <c r="A90" s="18" t="s">
        <v>22</v>
      </c>
      <c r="B90" s="19">
        <v>0</v>
      </c>
      <c r="C90" s="19"/>
      <c r="D90" s="20"/>
      <c r="E90" s="19"/>
      <c r="F90" s="20"/>
      <c r="G90" s="21">
        <v>0</v>
      </c>
    </row>
    <row r="91" spans="1:7" ht="15.75" x14ac:dyDescent="0.25">
      <c r="A91" s="18" t="s">
        <v>23</v>
      </c>
      <c r="B91" s="19">
        <f>C91+E91</f>
        <v>7</v>
      </c>
      <c r="C91" s="19">
        <v>4</v>
      </c>
      <c r="D91" s="20">
        <v>29084.17</v>
      </c>
      <c r="E91" s="19">
        <v>3</v>
      </c>
      <c r="F91" s="20">
        <v>22072.05</v>
      </c>
      <c r="G91" s="22">
        <f>D91+F91</f>
        <v>51156.22</v>
      </c>
    </row>
    <row r="92" spans="1:7" ht="15.75" x14ac:dyDescent="0.25">
      <c r="A92" s="18" t="s">
        <v>25</v>
      </c>
      <c r="B92" s="19">
        <f>C92+E92</f>
        <v>3</v>
      </c>
      <c r="C92" s="19">
        <v>2</v>
      </c>
      <c r="D92" s="20">
        <v>21350.5</v>
      </c>
      <c r="E92" s="19">
        <v>1</v>
      </c>
      <c r="F92" s="20">
        <v>10081.969999999999</v>
      </c>
      <c r="G92" s="23">
        <f>D92+F92</f>
        <v>31432.47</v>
      </c>
    </row>
    <row r="93" spans="1:7" ht="15.75" x14ac:dyDescent="0.25">
      <c r="A93" s="18" t="s">
        <v>26</v>
      </c>
      <c r="B93" s="19">
        <f>E93+C93</f>
        <v>0</v>
      </c>
      <c r="C93" s="19"/>
      <c r="D93" s="20"/>
      <c r="E93" s="19"/>
      <c r="F93" s="20"/>
      <c r="G93" s="23">
        <f>D93+F93</f>
        <v>0</v>
      </c>
    </row>
    <row r="94" spans="1:7" ht="15.75" x14ac:dyDescent="0.25">
      <c r="A94" s="18" t="s">
        <v>24</v>
      </c>
      <c r="B94" s="19">
        <f>B90+B91+B92+B93</f>
        <v>10</v>
      </c>
      <c r="C94" s="19">
        <f>SUM(C90:C93)</f>
        <v>6</v>
      </c>
      <c r="D94" s="19">
        <f t="shared" ref="D94" si="21">SUM(D90:D93)</f>
        <v>50434.67</v>
      </c>
      <c r="E94" s="19">
        <f t="shared" ref="E94" si="22">SUM(E90:E93)</f>
        <v>4</v>
      </c>
      <c r="F94" s="19">
        <f t="shared" ref="F94" si="23">SUM(F90:F93)</f>
        <v>32154.019999999997</v>
      </c>
      <c r="G94" s="23">
        <f>SUM(G90:G93)</f>
        <v>82588.69</v>
      </c>
    </row>
    <row r="96" spans="1:7" ht="15.75" x14ac:dyDescent="0.25">
      <c r="A96" s="40" t="s">
        <v>48</v>
      </c>
    </row>
    <row r="97" spans="1:9" ht="75" x14ac:dyDescent="0.25">
      <c r="A97" s="17" t="s">
        <v>16</v>
      </c>
      <c r="B97" s="17" t="s">
        <v>17</v>
      </c>
      <c r="C97" s="17" t="s">
        <v>18</v>
      </c>
      <c r="D97" s="17" t="s">
        <v>19</v>
      </c>
      <c r="E97" s="17" t="s">
        <v>20</v>
      </c>
      <c r="F97" s="17" t="s">
        <v>21</v>
      </c>
      <c r="G97" s="17" t="s">
        <v>12</v>
      </c>
    </row>
    <row r="98" spans="1:9" ht="15.75" x14ac:dyDescent="0.25">
      <c r="A98" s="18" t="s">
        <v>22</v>
      </c>
      <c r="B98" s="19">
        <v>0</v>
      </c>
      <c r="C98" s="19"/>
      <c r="D98" s="20"/>
      <c r="E98" s="19"/>
      <c r="F98" s="20"/>
      <c r="G98" s="21">
        <v>0</v>
      </c>
    </row>
    <row r="99" spans="1:9" ht="15.75" x14ac:dyDescent="0.25">
      <c r="A99" s="18" t="s">
        <v>23</v>
      </c>
      <c r="B99" s="19">
        <f>C99+E99</f>
        <v>2</v>
      </c>
      <c r="C99" s="19">
        <v>1</v>
      </c>
      <c r="D99" s="20">
        <v>6961.19</v>
      </c>
      <c r="E99" s="19">
        <v>1</v>
      </c>
      <c r="F99" s="20">
        <v>1036.3499999999999</v>
      </c>
      <c r="G99" s="22">
        <f>D99+F99</f>
        <v>7997.5399999999991</v>
      </c>
    </row>
    <row r="100" spans="1:9" ht="15.75" x14ac:dyDescent="0.25">
      <c r="A100" s="18" t="s">
        <v>25</v>
      </c>
      <c r="B100" s="19">
        <f>C100+E100</f>
        <v>4</v>
      </c>
      <c r="C100" s="19">
        <v>3</v>
      </c>
      <c r="D100" s="20">
        <v>31292.66</v>
      </c>
      <c r="E100" s="19">
        <v>1</v>
      </c>
      <c r="F100" s="20">
        <v>8277.15</v>
      </c>
      <c r="G100" s="23">
        <f>D100+F100</f>
        <v>39569.81</v>
      </c>
    </row>
    <row r="101" spans="1:9" ht="15.75" x14ac:dyDescent="0.25">
      <c r="A101" s="18" t="s">
        <v>26</v>
      </c>
      <c r="B101" s="19">
        <f>E101+C101</f>
        <v>0</v>
      </c>
      <c r="C101" s="19"/>
      <c r="D101" s="20"/>
      <c r="E101" s="19"/>
      <c r="F101" s="20"/>
      <c r="G101" s="23">
        <f>D101+F101</f>
        <v>0</v>
      </c>
    </row>
    <row r="102" spans="1:9" ht="15.75" x14ac:dyDescent="0.25">
      <c r="A102" s="18" t="s">
        <v>24</v>
      </c>
      <c r="B102" s="19">
        <f>B98+B99+B100+B101</f>
        <v>6</v>
      </c>
      <c r="C102" s="19">
        <f>SUM(C98:C101)</f>
        <v>4</v>
      </c>
      <c r="D102" s="19">
        <f t="shared" ref="D102" si="24">SUM(D98:D101)</f>
        <v>38253.85</v>
      </c>
      <c r="E102" s="19">
        <f t="shared" ref="E102" si="25">SUM(E98:E101)</f>
        <v>2</v>
      </c>
      <c r="F102" s="19">
        <f t="shared" ref="F102" si="26">SUM(F98:F101)</f>
        <v>9313.5</v>
      </c>
      <c r="G102" s="23">
        <f>SUM(G98:G101)</f>
        <v>47567.35</v>
      </c>
    </row>
    <row r="104" spans="1:9" ht="15.75" x14ac:dyDescent="0.25">
      <c r="A104" s="40" t="s">
        <v>49</v>
      </c>
    </row>
    <row r="105" spans="1:9" ht="75" x14ac:dyDescent="0.25">
      <c r="A105" s="17" t="s">
        <v>16</v>
      </c>
      <c r="B105" s="17" t="s">
        <v>17</v>
      </c>
      <c r="C105" s="17" t="s">
        <v>18</v>
      </c>
      <c r="D105" s="17" t="s">
        <v>19</v>
      </c>
      <c r="E105" s="17" t="s">
        <v>20</v>
      </c>
      <c r="F105" s="17" t="s">
        <v>21</v>
      </c>
      <c r="G105" s="17" t="s">
        <v>12</v>
      </c>
    </row>
    <row r="106" spans="1:9" ht="15.75" x14ac:dyDescent="0.25">
      <c r="A106" s="18" t="s">
        <v>22</v>
      </c>
      <c r="B106" s="19">
        <v>0</v>
      </c>
      <c r="C106" s="19"/>
      <c r="D106" s="20"/>
      <c r="E106" s="19"/>
      <c r="F106" s="20"/>
      <c r="G106" s="21">
        <v>0</v>
      </c>
    </row>
    <row r="107" spans="1:9" ht="15.75" x14ac:dyDescent="0.25">
      <c r="A107" s="18" t="s">
        <v>23</v>
      </c>
      <c r="B107" s="19">
        <f>C107+E107</f>
        <v>105</v>
      </c>
      <c r="C107" s="19">
        <v>43</v>
      </c>
      <c r="D107" s="20">
        <v>301330.78000000003</v>
      </c>
      <c r="E107" s="19">
        <v>62</v>
      </c>
      <c r="F107" s="20">
        <v>468199.16</v>
      </c>
      <c r="G107" s="22">
        <f>D107+F107</f>
        <v>769529.94</v>
      </c>
    </row>
    <row r="108" spans="1:9" ht="15.75" x14ac:dyDescent="0.25">
      <c r="A108" s="18" t="s">
        <v>25</v>
      </c>
      <c r="B108" s="19">
        <f>C108+E108</f>
        <v>38</v>
      </c>
      <c r="C108" s="19">
        <v>11</v>
      </c>
      <c r="D108" s="20">
        <v>19715.43</v>
      </c>
      <c r="E108" s="19">
        <v>27</v>
      </c>
      <c r="F108" s="20">
        <v>398972.01</v>
      </c>
      <c r="G108" s="23">
        <f>D108+F108</f>
        <v>418687.44</v>
      </c>
    </row>
    <row r="109" spans="1:9" ht="15.75" x14ac:dyDescent="0.25">
      <c r="A109" s="18" t="s">
        <v>26</v>
      </c>
      <c r="B109" s="19">
        <f>E109+C109</f>
        <v>11</v>
      </c>
      <c r="C109" s="19">
        <v>8</v>
      </c>
      <c r="D109" s="20">
        <v>142583.01999999999</v>
      </c>
      <c r="E109" s="19">
        <v>3</v>
      </c>
      <c r="F109" s="20">
        <v>53770.22</v>
      </c>
      <c r="G109" s="23">
        <f>D109+F109</f>
        <v>196353.24</v>
      </c>
    </row>
    <row r="110" spans="1:9" ht="15.75" x14ac:dyDescent="0.25">
      <c r="A110" s="18" t="s">
        <v>24</v>
      </c>
      <c r="B110" s="19">
        <f>B106+B107+B108+B109</f>
        <v>154</v>
      </c>
      <c r="C110" s="19">
        <f>SUM(C106:C109)</f>
        <v>62</v>
      </c>
      <c r="D110" s="19">
        <f t="shared" ref="D110" si="27">SUM(D106:D109)</f>
        <v>463629.23</v>
      </c>
      <c r="E110" s="19">
        <f t="shared" ref="E110" si="28">SUM(E106:E109)</f>
        <v>92</v>
      </c>
      <c r="F110" s="19">
        <f t="shared" ref="F110" si="29">SUM(F106:F109)</f>
        <v>920941.3899999999</v>
      </c>
      <c r="G110" s="23">
        <f>SUM(G106:G109)</f>
        <v>1384570.6199999999</v>
      </c>
      <c r="I110" s="41"/>
    </row>
    <row r="112" spans="1:9" ht="15.75" x14ac:dyDescent="0.25">
      <c r="A112" s="40" t="s">
        <v>51</v>
      </c>
    </row>
    <row r="113" spans="1:10" ht="75" x14ac:dyDescent="0.25">
      <c r="A113" s="17" t="s">
        <v>16</v>
      </c>
      <c r="B113" s="17" t="s">
        <v>17</v>
      </c>
      <c r="C113" s="17" t="s">
        <v>18</v>
      </c>
      <c r="D113" s="17" t="s">
        <v>19</v>
      </c>
      <c r="E113" s="17" t="s">
        <v>20</v>
      </c>
      <c r="F113" s="17" t="s">
        <v>21</v>
      </c>
      <c r="G113" s="17" t="s">
        <v>12</v>
      </c>
    </row>
    <row r="114" spans="1:10" ht="15.75" x14ac:dyDescent="0.25">
      <c r="A114" s="18" t="s">
        <v>22</v>
      </c>
      <c r="B114" s="19">
        <v>0</v>
      </c>
      <c r="C114" s="19"/>
      <c r="D114" s="20"/>
      <c r="E114" s="19"/>
      <c r="F114" s="20"/>
      <c r="G114" s="21">
        <v>0</v>
      </c>
    </row>
    <row r="115" spans="1:10" ht="15.75" x14ac:dyDescent="0.25">
      <c r="A115" s="18" t="s">
        <v>23</v>
      </c>
      <c r="B115" s="19">
        <f>C115+E115</f>
        <v>10</v>
      </c>
      <c r="C115" s="19">
        <v>6</v>
      </c>
      <c r="D115" s="20">
        <v>38068.980000000003</v>
      </c>
      <c r="E115" s="19">
        <v>4</v>
      </c>
      <c r="F115" s="20">
        <v>26558.5</v>
      </c>
      <c r="G115" s="22">
        <f>D115+F115</f>
        <v>64627.48</v>
      </c>
    </row>
    <row r="116" spans="1:10" ht="15.75" x14ac:dyDescent="0.25">
      <c r="A116" s="18" t="s">
        <v>25</v>
      </c>
      <c r="B116" s="19">
        <f>C116+E116</f>
        <v>3</v>
      </c>
      <c r="C116" s="19">
        <v>2</v>
      </c>
      <c r="D116" s="20">
        <v>20389.580000000002</v>
      </c>
      <c r="E116" s="19">
        <v>1</v>
      </c>
      <c r="F116" s="20">
        <v>9971.5199999999986</v>
      </c>
      <c r="G116" s="23">
        <f>D116+F116</f>
        <v>30361.1</v>
      </c>
    </row>
    <row r="117" spans="1:10" ht="15.75" x14ac:dyDescent="0.25">
      <c r="A117" s="18" t="s">
        <v>26</v>
      </c>
      <c r="B117" s="19">
        <f>E117+C117</f>
        <v>0</v>
      </c>
      <c r="C117" s="19"/>
      <c r="D117" s="20"/>
      <c r="E117" s="19"/>
      <c r="F117" s="20"/>
      <c r="G117" s="23">
        <f>D117+F117</f>
        <v>0</v>
      </c>
    </row>
    <row r="118" spans="1:10" ht="15.75" x14ac:dyDescent="0.25">
      <c r="A118" s="18" t="s">
        <v>24</v>
      </c>
      <c r="B118" s="19">
        <f>B114+B115+B116+B117</f>
        <v>13</v>
      </c>
      <c r="C118" s="19">
        <f>SUM(C114:C117)</f>
        <v>8</v>
      </c>
      <c r="D118" s="19">
        <f t="shared" ref="D118:F118" si="30">SUM(D114:D117)</f>
        <v>58458.560000000005</v>
      </c>
      <c r="E118" s="19">
        <f t="shared" si="30"/>
        <v>5</v>
      </c>
      <c r="F118" s="19">
        <f t="shared" si="30"/>
        <v>36530.019999999997</v>
      </c>
      <c r="G118" s="23">
        <f>SUM(G114:G117)</f>
        <v>94988.58</v>
      </c>
      <c r="I118" s="11"/>
      <c r="J118" s="11"/>
    </row>
    <row r="119" spans="1:10" ht="15.75" x14ac:dyDescent="0.25">
      <c r="A119" s="40"/>
    </row>
    <row r="120" spans="1:10" ht="15.75" x14ac:dyDescent="0.25">
      <c r="A120" s="88" t="s">
        <v>50</v>
      </c>
      <c r="B120" s="88"/>
      <c r="C120" s="88"/>
      <c r="D120" s="88"/>
      <c r="E120" s="88"/>
      <c r="F120" s="88"/>
      <c r="G120" s="89"/>
    </row>
    <row r="121" spans="1:10" ht="75" x14ac:dyDescent="0.25">
      <c r="A121" s="17" t="s">
        <v>16</v>
      </c>
      <c r="B121" s="17" t="s">
        <v>17</v>
      </c>
      <c r="C121" s="17" t="s">
        <v>18</v>
      </c>
      <c r="D121" s="17" t="s">
        <v>19</v>
      </c>
      <c r="E121" s="17" t="s">
        <v>20</v>
      </c>
      <c r="F121" s="17" t="s">
        <v>21</v>
      </c>
      <c r="G121" s="17" t="s">
        <v>12</v>
      </c>
    </row>
    <row r="122" spans="1:10" ht="15.75" x14ac:dyDescent="0.25">
      <c r="A122" s="18" t="s">
        <v>22</v>
      </c>
      <c r="B122" s="19"/>
      <c r="C122" s="19"/>
      <c r="D122" s="20"/>
      <c r="E122" s="19"/>
      <c r="F122" s="20"/>
      <c r="G122" s="22">
        <f>D122+F122</f>
        <v>0</v>
      </c>
    </row>
    <row r="123" spans="1:10" ht="15.75" x14ac:dyDescent="0.25">
      <c r="A123" s="18" t="s">
        <v>23</v>
      </c>
      <c r="B123" s="19">
        <f>C123+E123</f>
        <v>127</v>
      </c>
      <c r="C123" s="19">
        <v>77</v>
      </c>
      <c r="D123" s="20">
        <v>432761.79</v>
      </c>
      <c r="E123" s="19">
        <v>50</v>
      </c>
      <c r="F123" s="20">
        <v>355621.66</v>
      </c>
      <c r="G123" s="23">
        <f>D123+F123</f>
        <v>788383.45</v>
      </c>
    </row>
    <row r="124" spans="1:10" ht="15.75" x14ac:dyDescent="0.25">
      <c r="A124" s="18" t="s">
        <v>25</v>
      </c>
      <c r="B124" s="19">
        <f>C124+E124</f>
        <v>527</v>
      </c>
      <c r="C124" s="19">
        <v>273</v>
      </c>
      <c r="D124" s="20">
        <v>2295156</v>
      </c>
      <c r="E124" s="19">
        <v>254</v>
      </c>
      <c r="F124" s="20">
        <v>2065921.55</v>
      </c>
      <c r="G124" s="23">
        <f>D124+F124</f>
        <v>4361077.55</v>
      </c>
    </row>
    <row r="125" spans="1:10" ht="15.75" x14ac:dyDescent="0.25">
      <c r="A125" s="18" t="s">
        <v>26</v>
      </c>
      <c r="B125" s="19"/>
      <c r="C125" s="19"/>
      <c r="D125" s="19"/>
      <c r="E125" s="19"/>
      <c r="F125" s="19"/>
      <c r="G125" s="23"/>
    </row>
    <row r="126" spans="1:10" ht="15.75" x14ac:dyDescent="0.25">
      <c r="A126" s="18" t="s">
        <v>24</v>
      </c>
      <c r="B126" s="19">
        <f>B122+B123+B124+B125</f>
        <v>654</v>
      </c>
      <c r="C126" s="19">
        <f>SUM(C122:C125)</f>
        <v>350</v>
      </c>
      <c r="D126" s="19">
        <f t="shared" ref="D126" si="31">SUM(D122:D125)</f>
        <v>2727917.79</v>
      </c>
      <c r="E126" s="19">
        <f t="shared" ref="E126" si="32">SUM(E122:E125)</f>
        <v>304</v>
      </c>
      <c r="F126" s="19">
        <f t="shared" ref="F126" si="33">SUM(F122:F125)</f>
        <v>2421543.21</v>
      </c>
      <c r="G126" s="23">
        <f>SUM(G122:G125)</f>
        <v>5149461</v>
      </c>
    </row>
  </sheetData>
  <mergeCells count="1">
    <mergeCell ref="A120:G1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3"/>
  <sheetViews>
    <sheetView workbookViewId="0">
      <selection activeCell="A2" sqref="A2"/>
    </sheetView>
  </sheetViews>
  <sheetFormatPr defaultRowHeight="15" x14ac:dyDescent="0.25"/>
  <cols>
    <col min="2" max="2" width="14.5703125" customWidth="1"/>
    <col min="3" max="3" width="10.140625" customWidth="1"/>
    <col min="4" max="5" width="10.28515625" customWidth="1"/>
    <col min="6" max="6" width="12" customWidth="1"/>
    <col min="7" max="7" width="13.5703125" customWidth="1"/>
  </cols>
  <sheetData>
    <row r="2" spans="1:7" ht="15.75" thickBot="1" x14ac:dyDescent="0.3">
      <c r="A2" s="7" t="s">
        <v>35</v>
      </c>
      <c r="B2" s="7" t="s">
        <v>36</v>
      </c>
    </row>
    <row r="3" spans="1:7" ht="60.75" thickBot="1" x14ac:dyDescent="0.3">
      <c r="A3" s="24" t="s">
        <v>6</v>
      </c>
      <c r="B3" s="25" t="s">
        <v>29</v>
      </c>
      <c r="C3" s="25" t="s">
        <v>30</v>
      </c>
      <c r="D3" s="25" t="s">
        <v>31</v>
      </c>
      <c r="E3" s="25" t="s">
        <v>32</v>
      </c>
      <c r="F3" s="25" t="s">
        <v>33</v>
      </c>
      <c r="G3" s="25" t="s">
        <v>34</v>
      </c>
    </row>
    <row r="4" spans="1:7" ht="24.95" customHeight="1" thickBot="1" x14ac:dyDescent="0.3">
      <c r="A4" s="26">
        <v>2018</v>
      </c>
      <c r="B4" s="27">
        <f t="shared" ref="B4:B9" si="0">F4+G4</f>
        <v>65767</v>
      </c>
      <c r="C4" s="28">
        <f t="shared" ref="C4:C10" si="1">D4+E4</f>
        <v>65</v>
      </c>
      <c r="D4" s="28">
        <v>26</v>
      </c>
      <c r="E4" s="28">
        <v>39</v>
      </c>
      <c r="F4" s="27">
        <v>26307</v>
      </c>
      <c r="G4" s="27">
        <v>39460</v>
      </c>
    </row>
    <row r="5" spans="1:7" ht="21.6" customHeight="1" thickBot="1" x14ac:dyDescent="0.3">
      <c r="A5" s="29">
        <v>2019</v>
      </c>
      <c r="B5" s="27">
        <f t="shared" si="0"/>
        <v>105000</v>
      </c>
      <c r="C5" s="28">
        <f t="shared" si="1"/>
        <v>80</v>
      </c>
      <c r="D5" s="28">
        <v>32</v>
      </c>
      <c r="E5" s="28">
        <v>48</v>
      </c>
      <c r="F5" s="27">
        <v>42000</v>
      </c>
      <c r="G5" s="27">
        <v>63000</v>
      </c>
    </row>
    <row r="6" spans="1:7" ht="24.6" customHeight="1" thickBot="1" x14ac:dyDescent="0.3">
      <c r="A6" s="29">
        <v>2020</v>
      </c>
      <c r="B6" s="27">
        <f t="shared" si="0"/>
        <v>200000</v>
      </c>
      <c r="C6" s="28">
        <f t="shared" si="1"/>
        <v>160</v>
      </c>
      <c r="D6" s="28">
        <v>64</v>
      </c>
      <c r="E6" s="28">
        <v>96</v>
      </c>
      <c r="F6" s="27">
        <v>80000</v>
      </c>
      <c r="G6" s="27">
        <v>120000</v>
      </c>
    </row>
    <row r="7" spans="1:7" ht="23.1" customHeight="1" thickBot="1" x14ac:dyDescent="0.3">
      <c r="A7" s="29">
        <v>2021</v>
      </c>
      <c r="B7" s="27">
        <f t="shared" si="0"/>
        <v>305000</v>
      </c>
      <c r="C7" s="28">
        <f t="shared" si="1"/>
        <v>200</v>
      </c>
      <c r="D7" s="28">
        <v>80</v>
      </c>
      <c r="E7" s="28">
        <v>120</v>
      </c>
      <c r="F7" s="27">
        <v>122000</v>
      </c>
      <c r="G7" s="27">
        <v>183000</v>
      </c>
    </row>
    <row r="8" spans="1:7" ht="24.95" customHeight="1" thickBot="1" x14ac:dyDescent="0.3">
      <c r="A8" s="29">
        <v>2022</v>
      </c>
      <c r="B8" s="27">
        <f t="shared" si="0"/>
        <v>350000</v>
      </c>
      <c r="C8" s="28">
        <f t="shared" si="1"/>
        <v>240</v>
      </c>
      <c r="D8" s="28">
        <v>96</v>
      </c>
      <c r="E8" s="28">
        <v>144</v>
      </c>
      <c r="F8" s="27">
        <v>140000</v>
      </c>
      <c r="G8" s="27">
        <v>210000</v>
      </c>
    </row>
    <row r="9" spans="1:7" ht="27.6" customHeight="1" x14ac:dyDescent="0.25">
      <c r="A9" s="30">
        <v>2023</v>
      </c>
      <c r="B9" s="31">
        <f t="shared" si="0"/>
        <v>401429.9</v>
      </c>
      <c r="C9" s="32">
        <f t="shared" si="1"/>
        <v>805</v>
      </c>
      <c r="D9" s="33">
        <v>344</v>
      </c>
      <c r="E9" s="33">
        <v>461</v>
      </c>
      <c r="F9" s="35">
        <v>93846</v>
      </c>
      <c r="G9" s="34">
        <v>307583.90000000002</v>
      </c>
    </row>
    <row r="10" spans="1:7" ht="45" x14ac:dyDescent="0.25">
      <c r="A10" s="17" t="s">
        <v>37</v>
      </c>
      <c r="B10" s="36">
        <v>600000</v>
      </c>
      <c r="C10" s="37">
        <f t="shared" si="1"/>
        <v>810</v>
      </c>
      <c r="D10" s="38">
        <v>350</v>
      </c>
      <c r="E10" s="38">
        <v>460</v>
      </c>
      <c r="F10" s="39">
        <v>250000</v>
      </c>
      <c r="G10" s="39">
        <v>450000</v>
      </c>
    </row>
    <row r="12" spans="1:7" ht="45" x14ac:dyDescent="0.25">
      <c r="A12" s="43" t="s">
        <v>53</v>
      </c>
      <c r="B12" s="43"/>
      <c r="C12" s="17" t="s">
        <v>31</v>
      </c>
      <c r="D12" s="17" t="s">
        <v>32</v>
      </c>
    </row>
    <row r="13" spans="1:7" x14ac:dyDescent="0.25">
      <c r="A13" s="43"/>
      <c r="B13" s="43"/>
      <c r="C13" s="43">
        <v>350</v>
      </c>
      <c r="D13" s="43">
        <v>460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7"/>
  <sheetViews>
    <sheetView zoomScaleNormal="100" workbookViewId="0"/>
  </sheetViews>
  <sheetFormatPr defaultRowHeight="15" x14ac:dyDescent="0.25"/>
  <cols>
    <col min="1" max="1" width="5.5703125" customWidth="1"/>
    <col min="2" max="2" width="42" customWidth="1"/>
    <col min="3" max="3" width="12.85546875" customWidth="1"/>
    <col min="7" max="7" width="12.140625" customWidth="1"/>
  </cols>
  <sheetData>
    <row r="1" spans="1:7" x14ac:dyDescent="0.25">
      <c r="A1" s="44" t="s">
        <v>54</v>
      </c>
    </row>
    <row r="2" spans="1:7" ht="60" x14ac:dyDescent="0.25">
      <c r="A2" s="90" t="s">
        <v>55</v>
      </c>
      <c r="B2" s="90"/>
      <c r="C2" s="45" t="s">
        <v>56</v>
      </c>
      <c r="D2" s="43" t="s">
        <v>111</v>
      </c>
      <c r="E2" s="43" t="s">
        <v>2</v>
      </c>
      <c r="F2" s="43" t="s">
        <v>12</v>
      </c>
      <c r="G2" s="59" t="s">
        <v>112</v>
      </c>
    </row>
    <row r="3" spans="1:7" ht="57.95" customHeight="1" x14ac:dyDescent="0.25">
      <c r="A3" s="46">
        <v>1</v>
      </c>
      <c r="B3" s="47" t="s">
        <v>57</v>
      </c>
      <c r="C3" s="48">
        <v>230000</v>
      </c>
      <c r="D3" s="43">
        <v>1010</v>
      </c>
      <c r="E3" s="43">
        <v>1093</v>
      </c>
      <c r="F3" s="43">
        <f t="shared" ref="F3:F31" si="0">D3+E3</f>
        <v>2103</v>
      </c>
      <c r="G3" s="58">
        <f t="shared" ref="G3:G31" si="1">E3*100/F3</f>
        <v>51.973371374227291</v>
      </c>
    </row>
    <row r="4" spans="1:7" ht="32.1" customHeight="1" x14ac:dyDescent="0.25">
      <c r="A4" s="46">
        <v>2</v>
      </c>
      <c r="B4" s="47" t="s">
        <v>58</v>
      </c>
      <c r="C4" s="48">
        <v>40000</v>
      </c>
      <c r="D4" s="43">
        <v>800</v>
      </c>
      <c r="E4" s="43">
        <v>843</v>
      </c>
      <c r="F4" s="43">
        <f t="shared" si="0"/>
        <v>1643</v>
      </c>
      <c r="G4" s="58">
        <f t="shared" si="1"/>
        <v>51.308581862446744</v>
      </c>
    </row>
    <row r="5" spans="1:7" ht="26.25" x14ac:dyDescent="0.25">
      <c r="A5" s="46">
        <v>3</v>
      </c>
      <c r="B5" s="47" t="s">
        <v>59</v>
      </c>
      <c r="C5" s="48">
        <v>120000</v>
      </c>
      <c r="D5" s="43">
        <v>3064</v>
      </c>
      <c r="E5" s="43">
        <v>3839</v>
      </c>
      <c r="F5" s="43">
        <f t="shared" si="0"/>
        <v>6903</v>
      </c>
      <c r="G5" s="58">
        <f t="shared" si="1"/>
        <v>55.613501376213243</v>
      </c>
    </row>
    <row r="6" spans="1:7" ht="51.75" x14ac:dyDescent="0.25">
      <c r="A6" s="46">
        <v>4</v>
      </c>
      <c r="B6" s="47" t="s">
        <v>60</v>
      </c>
      <c r="C6" s="48">
        <v>270000</v>
      </c>
      <c r="D6" s="43">
        <v>441</v>
      </c>
      <c r="E6" s="43">
        <v>403</v>
      </c>
      <c r="F6" s="43">
        <f t="shared" si="0"/>
        <v>844</v>
      </c>
      <c r="G6" s="58">
        <f t="shared" si="1"/>
        <v>47.748815165876778</v>
      </c>
    </row>
    <row r="7" spans="1:7" ht="39" x14ac:dyDescent="0.25">
      <c r="A7" s="46">
        <v>5</v>
      </c>
      <c r="B7" s="47" t="s">
        <v>61</v>
      </c>
      <c r="C7" s="48">
        <v>50000</v>
      </c>
      <c r="D7" s="43">
        <v>399</v>
      </c>
      <c r="E7" s="43">
        <v>383</v>
      </c>
      <c r="F7" s="43">
        <f t="shared" si="0"/>
        <v>782</v>
      </c>
      <c r="G7" s="58">
        <f t="shared" si="1"/>
        <v>48.976982097186699</v>
      </c>
    </row>
    <row r="8" spans="1:7" ht="41.45" customHeight="1" x14ac:dyDescent="0.25">
      <c r="A8" s="46">
        <v>6</v>
      </c>
      <c r="B8" s="47" t="s">
        <v>62</v>
      </c>
      <c r="C8" s="48">
        <v>120000</v>
      </c>
      <c r="D8" s="43">
        <v>605</v>
      </c>
      <c r="E8" s="43">
        <v>620</v>
      </c>
      <c r="F8" s="43">
        <f t="shared" si="0"/>
        <v>1225</v>
      </c>
      <c r="G8" s="58">
        <f t="shared" si="1"/>
        <v>50.612244897959187</v>
      </c>
    </row>
    <row r="9" spans="1:7" ht="26.25" x14ac:dyDescent="0.25">
      <c r="A9" s="46">
        <v>7</v>
      </c>
      <c r="B9" s="47" t="s">
        <v>63</v>
      </c>
      <c r="C9" s="48">
        <v>70000</v>
      </c>
      <c r="D9" s="43">
        <v>1653</v>
      </c>
      <c r="E9" s="43">
        <v>1729</v>
      </c>
      <c r="F9" s="43">
        <f t="shared" si="0"/>
        <v>3382</v>
      </c>
      <c r="G9" s="58">
        <f t="shared" si="1"/>
        <v>51.123595505617978</v>
      </c>
    </row>
    <row r="10" spans="1:7" ht="26.25" x14ac:dyDescent="0.25">
      <c r="A10" s="46">
        <v>8</v>
      </c>
      <c r="B10" s="47" t="s">
        <v>64</v>
      </c>
      <c r="C10" s="48">
        <v>40000</v>
      </c>
      <c r="D10" s="43">
        <v>3480</v>
      </c>
      <c r="E10" s="43">
        <v>3627</v>
      </c>
      <c r="F10" s="43">
        <f t="shared" si="0"/>
        <v>7107</v>
      </c>
      <c r="G10" s="58">
        <f t="shared" si="1"/>
        <v>51.034191642043055</v>
      </c>
    </row>
    <row r="11" spans="1:7" ht="26.25" x14ac:dyDescent="0.25">
      <c r="A11" s="46">
        <v>9</v>
      </c>
      <c r="B11" s="47" t="s">
        <v>65</v>
      </c>
      <c r="C11" s="48">
        <v>150000</v>
      </c>
      <c r="D11" s="43">
        <v>795</v>
      </c>
      <c r="E11" s="43">
        <v>810</v>
      </c>
      <c r="F11" s="43">
        <f t="shared" si="0"/>
        <v>1605</v>
      </c>
      <c r="G11" s="58">
        <f t="shared" si="1"/>
        <v>50.467289719626166</v>
      </c>
    </row>
    <row r="12" spans="1:7" ht="26.25" x14ac:dyDescent="0.25">
      <c r="A12" s="46">
        <v>10</v>
      </c>
      <c r="B12" s="47" t="s">
        <v>66</v>
      </c>
      <c r="C12" s="48">
        <v>120000</v>
      </c>
      <c r="D12" s="43">
        <v>574</v>
      </c>
      <c r="E12" s="43">
        <v>557</v>
      </c>
      <c r="F12" s="43">
        <f t="shared" si="0"/>
        <v>1131</v>
      </c>
      <c r="G12" s="58">
        <f t="shared" si="1"/>
        <v>49.248452696728556</v>
      </c>
    </row>
    <row r="13" spans="1:7" ht="31.5" customHeight="1" x14ac:dyDescent="0.25">
      <c r="A13" s="46">
        <v>11</v>
      </c>
      <c r="B13" s="47" t="s">
        <v>67</v>
      </c>
      <c r="C13" s="48">
        <v>30000</v>
      </c>
      <c r="D13" s="43">
        <v>1307</v>
      </c>
      <c r="E13" s="43">
        <v>1243</v>
      </c>
      <c r="F13" s="43">
        <f t="shared" si="0"/>
        <v>2550</v>
      </c>
      <c r="G13" s="58">
        <f t="shared" si="1"/>
        <v>48.745098039215684</v>
      </c>
    </row>
    <row r="14" spans="1:7" ht="26.25" x14ac:dyDescent="0.25">
      <c r="A14" s="46">
        <v>12</v>
      </c>
      <c r="B14" s="47" t="s">
        <v>68</v>
      </c>
      <c r="C14" s="48">
        <v>130000</v>
      </c>
      <c r="D14" s="43">
        <v>933</v>
      </c>
      <c r="E14" s="43">
        <v>949</v>
      </c>
      <c r="F14" s="43">
        <f t="shared" si="0"/>
        <v>1882</v>
      </c>
      <c r="G14" s="58">
        <f t="shared" si="1"/>
        <v>50.425079702444208</v>
      </c>
    </row>
    <row r="15" spans="1:7" ht="26.25" x14ac:dyDescent="0.25">
      <c r="A15" s="46">
        <v>13</v>
      </c>
      <c r="B15" s="47" t="s">
        <v>69</v>
      </c>
      <c r="C15" s="48">
        <v>55000</v>
      </c>
      <c r="D15" s="43">
        <v>553</v>
      </c>
      <c r="E15" s="43">
        <v>564</v>
      </c>
      <c r="F15" s="43">
        <f t="shared" si="0"/>
        <v>1117</v>
      </c>
      <c r="G15" s="58">
        <f t="shared" si="1"/>
        <v>50.492390331244401</v>
      </c>
    </row>
    <row r="16" spans="1:7" ht="28.5" customHeight="1" x14ac:dyDescent="0.25">
      <c r="A16" s="46">
        <v>14</v>
      </c>
      <c r="B16" s="47" t="s">
        <v>70</v>
      </c>
      <c r="C16" s="48">
        <v>80000</v>
      </c>
      <c r="D16" s="43">
        <v>2177</v>
      </c>
      <c r="E16" s="43">
        <v>2205</v>
      </c>
      <c r="F16" s="43">
        <f t="shared" si="0"/>
        <v>4382</v>
      </c>
      <c r="G16" s="58">
        <f t="shared" si="1"/>
        <v>50.319488817891376</v>
      </c>
    </row>
    <row r="17" spans="1:7" ht="26.25" x14ac:dyDescent="0.25">
      <c r="A17" s="46">
        <v>15</v>
      </c>
      <c r="B17" s="47" t="s">
        <v>71</v>
      </c>
      <c r="C17" s="48">
        <v>100000</v>
      </c>
      <c r="D17" s="43">
        <v>507</v>
      </c>
      <c r="E17" s="43">
        <v>488</v>
      </c>
      <c r="F17" s="43">
        <f t="shared" si="0"/>
        <v>995</v>
      </c>
      <c r="G17" s="58">
        <f t="shared" si="1"/>
        <v>49.045226130653269</v>
      </c>
    </row>
    <row r="18" spans="1:7" ht="26.25" x14ac:dyDescent="0.25">
      <c r="A18" s="46">
        <v>16</v>
      </c>
      <c r="B18" s="47" t="s">
        <v>72</v>
      </c>
      <c r="C18" s="48">
        <v>30000</v>
      </c>
      <c r="D18" s="43">
        <v>303</v>
      </c>
      <c r="E18" s="43">
        <v>289</v>
      </c>
      <c r="F18" s="43">
        <f t="shared" si="0"/>
        <v>592</v>
      </c>
      <c r="G18" s="58">
        <f t="shared" si="1"/>
        <v>48.817567567567565</v>
      </c>
    </row>
    <row r="19" spans="1:7" ht="31.5" customHeight="1" x14ac:dyDescent="0.25">
      <c r="A19" s="46">
        <v>17</v>
      </c>
      <c r="B19" s="47" t="s">
        <v>73</v>
      </c>
      <c r="C19" s="48">
        <v>30000</v>
      </c>
      <c r="D19" s="43">
        <v>19193</v>
      </c>
      <c r="E19" s="43">
        <v>19303</v>
      </c>
      <c r="F19" s="43">
        <f t="shared" si="0"/>
        <v>38496</v>
      </c>
      <c r="G19" s="58">
        <f t="shared" si="1"/>
        <v>50.142871986699916</v>
      </c>
    </row>
    <row r="20" spans="1:7" ht="42" customHeight="1" x14ac:dyDescent="0.25">
      <c r="A20" s="46">
        <v>18</v>
      </c>
      <c r="B20" s="47" t="s">
        <v>74</v>
      </c>
      <c r="C20" s="48">
        <v>30000</v>
      </c>
      <c r="D20" s="43"/>
      <c r="E20" s="43"/>
      <c r="F20" s="43">
        <f t="shared" si="0"/>
        <v>0</v>
      </c>
      <c r="G20" s="58"/>
    </row>
    <row r="21" spans="1:7" ht="21" customHeight="1" x14ac:dyDescent="0.25">
      <c r="A21" s="46">
        <v>19</v>
      </c>
      <c r="B21" s="47" t="s">
        <v>75</v>
      </c>
      <c r="C21" s="48">
        <v>316860</v>
      </c>
      <c r="D21" s="43">
        <v>2713</v>
      </c>
      <c r="E21" s="43">
        <v>2829</v>
      </c>
      <c r="F21" s="43">
        <f t="shared" si="0"/>
        <v>5542</v>
      </c>
      <c r="G21" s="58">
        <f t="shared" si="1"/>
        <v>51.046553590761455</v>
      </c>
    </row>
    <row r="22" spans="1:7" ht="26.45" customHeight="1" x14ac:dyDescent="0.25">
      <c r="A22" s="46">
        <v>20</v>
      </c>
      <c r="B22" s="47" t="s">
        <v>76</v>
      </c>
      <c r="C22" s="48">
        <v>120000</v>
      </c>
      <c r="D22" s="43"/>
      <c r="E22" s="43"/>
      <c r="F22" s="43">
        <f t="shared" si="0"/>
        <v>0</v>
      </c>
      <c r="G22" s="58"/>
    </row>
    <row r="23" spans="1:7" ht="28.5" customHeight="1" x14ac:dyDescent="0.25">
      <c r="A23" s="46">
        <v>21</v>
      </c>
      <c r="B23" s="47" t="s">
        <v>77</v>
      </c>
      <c r="C23" s="48">
        <v>50000</v>
      </c>
      <c r="D23" s="43"/>
      <c r="E23" s="43"/>
      <c r="F23" s="43">
        <f t="shared" si="0"/>
        <v>0</v>
      </c>
      <c r="G23" s="58"/>
    </row>
    <row r="24" spans="1:7" ht="27.95" customHeight="1" x14ac:dyDescent="0.25">
      <c r="A24" s="46">
        <v>22</v>
      </c>
      <c r="B24" s="47" t="s">
        <v>78</v>
      </c>
      <c r="C24" s="48">
        <v>50000</v>
      </c>
      <c r="D24" s="43"/>
      <c r="E24" s="43"/>
      <c r="F24" s="43">
        <f t="shared" si="0"/>
        <v>0</v>
      </c>
      <c r="G24" s="58"/>
    </row>
    <row r="25" spans="1:7" ht="27" customHeight="1" x14ac:dyDescent="0.25">
      <c r="A25" s="46">
        <v>23</v>
      </c>
      <c r="B25" s="47" t="s">
        <v>79</v>
      </c>
      <c r="C25" s="48">
        <v>300000</v>
      </c>
      <c r="D25" s="43">
        <v>1112</v>
      </c>
      <c r="E25" s="43">
        <v>1038</v>
      </c>
      <c r="F25" s="43">
        <f t="shared" si="0"/>
        <v>2150</v>
      </c>
      <c r="G25" s="58">
        <f t="shared" si="1"/>
        <v>48.279069767441861</v>
      </c>
    </row>
    <row r="26" spans="1:7" ht="26.25" x14ac:dyDescent="0.25">
      <c r="A26" s="46">
        <v>24</v>
      </c>
      <c r="B26" s="47" t="s">
        <v>80</v>
      </c>
      <c r="C26" s="48">
        <v>75000</v>
      </c>
      <c r="D26" s="43">
        <v>235</v>
      </c>
      <c r="E26" s="43">
        <v>214</v>
      </c>
      <c r="F26" s="43">
        <f t="shared" si="0"/>
        <v>449</v>
      </c>
      <c r="G26" s="58">
        <f t="shared" si="1"/>
        <v>47.661469933184854</v>
      </c>
    </row>
    <row r="27" spans="1:7" ht="26.25" x14ac:dyDescent="0.25">
      <c r="A27" s="46">
        <v>25</v>
      </c>
      <c r="B27" s="47" t="s">
        <v>81</v>
      </c>
      <c r="C27" s="48">
        <v>50000</v>
      </c>
      <c r="D27" s="43">
        <v>488</v>
      </c>
      <c r="E27" s="43">
        <v>517</v>
      </c>
      <c r="F27" s="43">
        <f t="shared" si="0"/>
        <v>1005</v>
      </c>
      <c r="G27" s="58">
        <f t="shared" si="1"/>
        <v>51.442786069651739</v>
      </c>
    </row>
    <row r="28" spans="1:7" ht="27.95" customHeight="1" x14ac:dyDescent="0.25">
      <c r="A28" s="46">
        <v>26</v>
      </c>
      <c r="B28" s="47" t="s">
        <v>82</v>
      </c>
      <c r="C28" s="48">
        <v>30000</v>
      </c>
      <c r="D28" s="43">
        <v>446</v>
      </c>
      <c r="E28" s="43">
        <v>460</v>
      </c>
      <c r="F28" s="43">
        <f t="shared" si="0"/>
        <v>906</v>
      </c>
      <c r="G28" s="58">
        <f t="shared" si="1"/>
        <v>50.772626931567331</v>
      </c>
    </row>
    <row r="29" spans="1:7" ht="26.25" x14ac:dyDescent="0.25">
      <c r="A29" s="46">
        <v>27</v>
      </c>
      <c r="B29" s="47" t="s">
        <v>83</v>
      </c>
      <c r="C29" s="48">
        <v>50000</v>
      </c>
      <c r="D29" s="43">
        <v>162</v>
      </c>
      <c r="E29" s="43">
        <v>161</v>
      </c>
      <c r="F29" s="43">
        <f t="shared" si="0"/>
        <v>323</v>
      </c>
      <c r="G29" s="58">
        <f t="shared" si="1"/>
        <v>49.845201238390096</v>
      </c>
    </row>
    <row r="30" spans="1:7" ht="39" x14ac:dyDescent="0.25">
      <c r="A30" s="46">
        <v>28</v>
      </c>
      <c r="B30" s="47" t="s">
        <v>84</v>
      </c>
      <c r="C30" s="48">
        <v>45000</v>
      </c>
      <c r="D30" s="43">
        <v>2713</v>
      </c>
      <c r="E30" s="43">
        <v>2829</v>
      </c>
      <c r="F30" s="43">
        <f t="shared" si="0"/>
        <v>5542</v>
      </c>
      <c r="G30" s="58">
        <f t="shared" si="1"/>
        <v>51.046553590761455</v>
      </c>
    </row>
    <row r="31" spans="1:7" ht="26.25" x14ac:dyDescent="0.25">
      <c r="A31" s="46">
        <v>29</v>
      </c>
      <c r="B31" s="47" t="s">
        <v>85</v>
      </c>
      <c r="C31" s="48">
        <v>100000</v>
      </c>
      <c r="D31" s="43">
        <v>769</v>
      </c>
      <c r="E31" s="43">
        <v>793</v>
      </c>
      <c r="F31" s="43">
        <f t="shared" si="0"/>
        <v>1562</v>
      </c>
      <c r="G31" s="58">
        <f t="shared" si="1"/>
        <v>50.768245838668371</v>
      </c>
    </row>
    <row r="32" spans="1:7" x14ac:dyDescent="0.25">
      <c r="A32" s="46"/>
      <c r="B32" s="49" t="s">
        <v>86</v>
      </c>
      <c r="C32" s="50">
        <f>SUM(C3:C31)</f>
        <v>2881860</v>
      </c>
      <c r="D32" s="43"/>
      <c r="E32" s="43"/>
      <c r="F32" s="43"/>
      <c r="G32" s="58"/>
    </row>
    <row r="33" spans="1:7" ht="26.25" x14ac:dyDescent="0.25">
      <c r="A33" s="46">
        <v>1</v>
      </c>
      <c r="B33" s="52" t="s">
        <v>87</v>
      </c>
      <c r="C33" s="48">
        <v>180000</v>
      </c>
      <c r="D33" s="43"/>
      <c r="E33" s="43"/>
      <c r="F33" s="43"/>
      <c r="G33" s="58"/>
    </row>
    <row r="34" spans="1:7" x14ac:dyDescent="0.25">
      <c r="A34" s="46"/>
      <c r="B34" s="49" t="s">
        <v>88</v>
      </c>
      <c r="C34" s="50">
        <f t="shared" ref="C34" si="2">C33</f>
        <v>180000</v>
      </c>
      <c r="D34" s="43"/>
      <c r="E34" s="43"/>
      <c r="F34" s="43"/>
      <c r="G34" s="58"/>
    </row>
    <row r="35" spans="1:7" ht="39.950000000000003" customHeight="1" x14ac:dyDescent="0.25">
      <c r="A35" s="46">
        <v>1</v>
      </c>
      <c r="B35" s="52" t="s">
        <v>89</v>
      </c>
      <c r="C35" s="48">
        <v>90000</v>
      </c>
      <c r="D35" s="43"/>
      <c r="E35" s="43"/>
      <c r="F35" s="43"/>
      <c r="G35" s="58"/>
    </row>
    <row r="36" spans="1:7" ht="31.5" customHeight="1" x14ac:dyDescent="0.25">
      <c r="A36" s="46">
        <v>2</v>
      </c>
      <c r="B36" s="52" t="s">
        <v>90</v>
      </c>
      <c r="C36" s="48">
        <v>70000</v>
      </c>
      <c r="D36" s="43"/>
      <c r="E36" s="43"/>
      <c r="F36" s="43"/>
      <c r="G36" s="58"/>
    </row>
    <row r="37" spans="1:7" ht="26.25" x14ac:dyDescent="0.25">
      <c r="A37" s="46">
        <v>3</v>
      </c>
      <c r="B37" s="52" t="s">
        <v>91</v>
      </c>
      <c r="C37" s="48">
        <v>165000</v>
      </c>
      <c r="D37" s="43"/>
      <c r="E37" s="43"/>
      <c r="F37" s="43"/>
      <c r="G37" s="58"/>
    </row>
    <row r="38" spans="1:7" ht="39" x14ac:dyDescent="0.25">
      <c r="A38" s="46">
        <v>4</v>
      </c>
      <c r="B38" s="52" t="s">
        <v>92</v>
      </c>
      <c r="C38" s="48">
        <v>100000</v>
      </c>
      <c r="D38" s="43"/>
      <c r="E38" s="43"/>
      <c r="F38" s="43"/>
      <c r="G38" s="58"/>
    </row>
    <row r="39" spans="1:7" ht="28.5" customHeight="1" x14ac:dyDescent="0.25">
      <c r="A39" s="46">
        <v>5</v>
      </c>
      <c r="B39" s="52" t="s">
        <v>93</v>
      </c>
      <c r="C39" s="48">
        <v>30000</v>
      </c>
      <c r="D39" s="43"/>
      <c r="E39" s="43"/>
      <c r="F39" s="43"/>
      <c r="G39" s="58"/>
    </row>
    <row r="40" spans="1:7" ht="26.25" x14ac:dyDescent="0.25">
      <c r="A40" s="46">
        <v>6</v>
      </c>
      <c r="B40" s="52" t="s">
        <v>94</v>
      </c>
      <c r="C40" s="48">
        <v>80000</v>
      </c>
      <c r="D40" s="43"/>
      <c r="E40" s="43"/>
      <c r="F40" s="43"/>
      <c r="G40" s="58"/>
    </row>
    <row r="41" spans="1:7" x14ac:dyDescent="0.25">
      <c r="A41" s="46"/>
      <c r="B41" s="49" t="s">
        <v>95</v>
      </c>
      <c r="C41" s="50">
        <f>SUM(C35:C40)</f>
        <v>535000</v>
      </c>
      <c r="D41" s="43"/>
      <c r="E41" s="43"/>
      <c r="F41" s="43"/>
      <c r="G41" s="58"/>
    </row>
    <row r="42" spans="1:7" ht="26.25" x14ac:dyDescent="0.25">
      <c r="A42" s="46">
        <v>1</v>
      </c>
      <c r="B42" s="52" t="s">
        <v>96</v>
      </c>
      <c r="C42" s="48">
        <v>40000</v>
      </c>
      <c r="D42" s="43">
        <v>19193</v>
      </c>
      <c r="E42" s="43">
        <v>19303</v>
      </c>
      <c r="F42" s="43">
        <f t="shared" ref="F42:F49" si="3">D42+E42</f>
        <v>38496</v>
      </c>
      <c r="G42" s="58">
        <f t="shared" ref="G42:G49" si="4">E42*100/F42</f>
        <v>50.142871986699916</v>
      </c>
    </row>
    <row r="43" spans="1:7" ht="26.25" x14ac:dyDescent="0.25">
      <c r="A43" s="46">
        <v>2</v>
      </c>
      <c r="B43" s="52" t="s">
        <v>97</v>
      </c>
      <c r="C43" s="48">
        <v>35000</v>
      </c>
      <c r="D43" s="43"/>
      <c r="E43" s="43"/>
      <c r="F43" s="43">
        <f t="shared" si="3"/>
        <v>0</v>
      </c>
      <c r="G43" s="58"/>
    </row>
    <row r="44" spans="1:7" x14ac:dyDescent="0.25">
      <c r="A44" s="46"/>
      <c r="B44" s="49" t="s">
        <v>98</v>
      </c>
      <c r="C44" s="50">
        <f>SUM(C42:C43)</f>
        <v>75000</v>
      </c>
      <c r="D44" s="43">
        <v>19193</v>
      </c>
      <c r="E44" s="43">
        <v>19303</v>
      </c>
      <c r="F44" s="43">
        <f t="shared" si="3"/>
        <v>38496</v>
      </c>
      <c r="G44" s="58">
        <f t="shared" si="4"/>
        <v>50.142871986699916</v>
      </c>
    </row>
    <row r="45" spans="1:7" x14ac:dyDescent="0.25">
      <c r="A45" s="46">
        <v>1</v>
      </c>
      <c r="B45" s="51" t="s">
        <v>99</v>
      </c>
      <c r="C45" s="48">
        <v>150000</v>
      </c>
      <c r="D45" s="43"/>
      <c r="E45" s="43"/>
      <c r="F45" s="43">
        <f t="shared" si="3"/>
        <v>0</v>
      </c>
      <c r="G45" s="58"/>
    </row>
    <row r="46" spans="1:7" x14ac:dyDescent="0.25">
      <c r="A46" s="46"/>
      <c r="B46" s="49" t="s">
        <v>100</v>
      </c>
      <c r="C46" s="50">
        <f t="shared" ref="C46" si="5">C45</f>
        <v>150000</v>
      </c>
      <c r="D46" s="43">
        <v>19193</v>
      </c>
      <c r="E46" s="43">
        <v>19303</v>
      </c>
      <c r="F46" s="43">
        <f t="shared" si="3"/>
        <v>38496</v>
      </c>
      <c r="G46" s="58">
        <f t="shared" si="4"/>
        <v>50.142871986699916</v>
      </c>
    </row>
    <row r="47" spans="1:7" ht="24.95" customHeight="1" x14ac:dyDescent="0.25">
      <c r="A47" s="46">
        <v>1</v>
      </c>
      <c r="B47" s="52" t="s">
        <v>101</v>
      </c>
      <c r="C47" s="48">
        <v>30000</v>
      </c>
      <c r="D47" s="43">
        <v>19193</v>
      </c>
      <c r="E47" s="43">
        <v>19303</v>
      </c>
      <c r="F47" s="43">
        <f t="shared" si="3"/>
        <v>38496</v>
      </c>
      <c r="G47" s="58">
        <f t="shared" si="4"/>
        <v>50.142871986699916</v>
      </c>
    </row>
    <row r="48" spans="1:7" ht="29.1" customHeight="1" x14ac:dyDescent="0.25">
      <c r="A48" s="46">
        <v>2</v>
      </c>
      <c r="B48" s="52" t="s">
        <v>102</v>
      </c>
      <c r="C48" s="48">
        <v>35000</v>
      </c>
      <c r="D48" s="43"/>
      <c r="E48" s="43"/>
      <c r="F48" s="43">
        <f t="shared" si="3"/>
        <v>0</v>
      </c>
      <c r="G48" s="58"/>
    </row>
    <row r="49" spans="1:7" x14ac:dyDescent="0.25">
      <c r="A49" s="46"/>
      <c r="B49" s="49" t="s">
        <v>103</v>
      </c>
      <c r="C49" s="50">
        <f t="shared" ref="C49" si="6">SUM(C47:C48)</f>
        <v>65000</v>
      </c>
      <c r="D49" s="43">
        <v>19193</v>
      </c>
      <c r="E49" s="43">
        <v>19303</v>
      </c>
      <c r="F49" s="43">
        <f t="shared" si="3"/>
        <v>38496</v>
      </c>
      <c r="G49" s="58">
        <f t="shared" si="4"/>
        <v>50.142871986699916</v>
      </c>
    </row>
    <row r="50" spans="1:7" ht="26.25" x14ac:dyDescent="0.25">
      <c r="A50" s="46">
        <v>1</v>
      </c>
      <c r="B50" s="52" t="s">
        <v>104</v>
      </c>
      <c r="C50" s="48">
        <v>55000</v>
      </c>
      <c r="D50" s="43"/>
      <c r="E50" s="43"/>
      <c r="F50" s="43"/>
      <c r="G50" s="58"/>
    </row>
    <row r="51" spans="1:7" x14ac:dyDescent="0.25">
      <c r="A51" s="46"/>
      <c r="B51" s="49" t="s">
        <v>105</v>
      </c>
      <c r="C51" s="50">
        <f t="shared" ref="C51" si="7">C50</f>
        <v>55000</v>
      </c>
      <c r="D51" s="43"/>
      <c r="E51" s="43"/>
      <c r="F51" s="43"/>
      <c r="G51" s="58"/>
    </row>
    <row r="52" spans="1:7" ht="25.5" x14ac:dyDescent="0.25">
      <c r="A52" s="46">
        <v>1</v>
      </c>
      <c r="B52" s="53" t="s">
        <v>106</v>
      </c>
      <c r="C52" s="48">
        <v>30000</v>
      </c>
      <c r="D52" s="43"/>
      <c r="E52" s="43"/>
      <c r="F52" s="43"/>
      <c r="G52" s="58"/>
    </row>
    <row r="53" spans="1:7" ht="26.25" x14ac:dyDescent="0.25">
      <c r="A53" s="46">
        <v>2</v>
      </c>
      <c r="B53" s="52" t="s">
        <v>107</v>
      </c>
      <c r="C53" s="48">
        <v>30000</v>
      </c>
      <c r="D53" s="43"/>
      <c r="E53" s="43"/>
      <c r="F53" s="43"/>
      <c r="G53" s="58"/>
    </row>
    <row r="54" spans="1:7" ht="25.5" x14ac:dyDescent="0.25">
      <c r="A54" s="46">
        <v>3</v>
      </c>
      <c r="B54" s="53" t="s">
        <v>108</v>
      </c>
      <c r="C54" s="48">
        <v>120000</v>
      </c>
      <c r="D54" s="43"/>
      <c r="E54" s="43"/>
      <c r="F54" s="43"/>
      <c r="G54" s="58"/>
    </row>
    <row r="55" spans="1:7" ht="25.5" x14ac:dyDescent="0.25">
      <c r="A55" s="46">
        <v>4</v>
      </c>
      <c r="B55" s="53" t="s">
        <v>109</v>
      </c>
      <c r="C55" s="48">
        <v>30000</v>
      </c>
      <c r="D55" s="43"/>
      <c r="E55" s="43"/>
      <c r="F55" s="43"/>
      <c r="G55" s="58"/>
    </row>
    <row r="56" spans="1:7" x14ac:dyDescent="0.25">
      <c r="A56" s="54"/>
      <c r="B56" s="49" t="s">
        <v>110</v>
      </c>
      <c r="C56" s="50">
        <f>SUM(C52:C55)</f>
        <v>210000</v>
      </c>
      <c r="D56" s="43"/>
      <c r="E56" s="43"/>
      <c r="F56" s="43"/>
      <c r="G56" s="58"/>
    </row>
    <row r="57" spans="1:7" x14ac:dyDescent="0.25">
      <c r="A57" s="55"/>
      <c r="B57" s="56" t="s">
        <v>24</v>
      </c>
      <c r="C57" s="57">
        <f>C32+C34+C41+C44+C46+C49+C51+C56</f>
        <v>4151860</v>
      </c>
      <c r="D57" s="43"/>
      <c r="E57" s="43"/>
      <c r="F57" s="43"/>
      <c r="G57" s="58"/>
    </row>
  </sheetData>
  <autoFilter ref="E2:G2" xr:uid="{00000000-0009-0000-0000-000005000000}"/>
  <mergeCells count="1">
    <mergeCell ref="A2:B2"/>
  </mergeCells>
  <pageMargins left="0.31496062992125984" right="0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Popullësia</vt:lpstr>
      <vt:lpstr>Tabela 1.</vt:lpstr>
      <vt:lpstr>Tabela 2.</vt:lpstr>
      <vt:lpstr>Tabelat sipas drejtorive</vt:lpstr>
      <vt:lpstr>Tabela 3.</vt:lpstr>
      <vt:lpstr>Tabela 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2023-10-31T20:14:27Z</dcterms:modified>
</cp:coreProperties>
</file>