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ela 1." sheetId="1" r:id="rId1"/>
    <sheet name="Tabela 3." sheetId="2" r:id="rId2"/>
    <sheet name="Tabela 6." sheetId="3" r:id="rId3"/>
    <sheet name="Tabela 7." sheetId="4" r:id="rId4"/>
    <sheet name="Tabel 8." sheetId="6" r:id="rId5"/>
    <sheet name="Tabel 9." sheetId="7" r:id="rId6"/>
    <sheet name="Tabel 10." sheetId="8" r:id="rId7"/>
    <sheet name="Projektet me prioritet 2023" sheetId="9" r:id="rId8"/>
    <sheet name="Projektet me prioritet 2024" sheetId="11" r:id="rId9"/>
    <sheet name="Projektet me prioritet 2025" sheetId="10" r:id="rId10"/>
    <sheet name="Tabela 11." sheetId="12" r:id="rId11"/>
  </sheets>
  <calcPr calcId="125725"/>
</workbook>
</file>

<file path=xl/calcChain.xml><?xml version="1.0" encoding="utf-8"?>
<calcChain xmlns="http://schemas.openxmlformats.org/spreadsheetml/2006/main">
  <c r="C9" i="12"/>
  <c r="C7"/>
  <c r="C5"/>
  <c r="E61" i="11"/>
  <c r="D61"/>
  <c r="C61"/>
  <c r="E60"/>
  <c r="D60"/>
  <c r="C60"/>
  <c r="E54"/>
  <c r="D54"/>
  <c r="C54"/>
  <c r="E52"/>
  <c r="D52"/>
  <c r="C52"/>
  <c r="E49"/>
  <c r="D49"/>
  <c r="C49"/>
  <c r="E45"/>
  <c r="D45"/>
  <c r="C45"/>
  <c r="E41"/>
  <c r="D41"/>
  <c r="C41"/>
  <c r="E38"/>
  <c r="D38"/>
  <c r="C38"/>
  <c r="E36"/>
  <c r="D36"/>
  <c r="C36"/>
  <c r="E28"/>
  <c r="D28"/>
  <c r="C28"/>
  <c r="E27" i="10"/>
  <c r="D27"/>
  <c r="C27"/>
  <c r="E62"/>
  <c r="C62"/>
  <c r="E34"/>
  <c r="D34"/>
  <c r="C34"/>
  <c r="E65"/>
  <c r="D65"/>
  <c r="C65"/>
  <c r="D62"/>
  <c r="E58"/>
  <c r="D58"/>
  <c r="C58"/>
  <c r="E55"/>
  <c r="D55"/>
  <c r="C55"/>
  <c r="E51"/>
  <c r="D51"/>
  <c r="C51"/>
  <c r="E48"/>
  <c r="D48"/>
  <c r="C48"/>
  <c r="E44"/>
  <c r="D44"/>
  <c r="C44"/>
  <c r="E70" i="9"/>
  <c r="D70"/>
  <c r="E67"/>
  <c r="D67"/>
  <c r="E65"/>
  <c r="D65"/>
  <c r="E62"/>
  <c r="D62"/>
  <c r="E57"/>
  <c r="D57"/>
  <c r="E55"/>
  <c r="D55"/>
  <c r="E51"/>
  <c r="D51"/>
  <c r="E41"/>
  <c r="D41"/>
  <c r="E36"/>
  <c r="D36"/>
  <c r="C36"/>
  <c r="C41"/>
  <c r="C51"/>
  <c r="C55"/>
  <c r="C57"/>
  <c r="C62"/>
  <c r="C65"/>
  <c r="C67"/>
  <c r="C70"/>
  <c r="G19" i="8"/>
  <c r="F19"/>
  <c r="E19"/>
  <c r="D19"/>
  <c r="C19"/>
  <c r="I18"/>
  <c r="I17"/>
  <c r="I16"/>
  <c r="I15"/>
  <c r="I14"/>
  <c r="I13"/>
  <c r="I12"/>
  <c r="I11"/>
  <c r="I10"/>
  <c r="I9"/>
  <c r="I8"/>
  <c r="I7"/>
  <c r="I6"/>
  <c r="I5"/>
  <c r="I4"/>
  <c r="G19" i="7"/>
  <c r="F19"/>
  <c r="E19"/>
  <c r="D19"/>
  <c r="C19"/>
  <c r="I18"/>
  <c r="I17"/>
  <c r="I16"/>
  <c r="I15"/>
  <c r="I14"/>
  <c r="I13"/>
  <c r="I12"/>
  <c r="I11"/>
  <c r="I10"/>
  <c r="I9"/>
  <c r="I8"/>
  <c r="I7"/>
  <c r="I6"/>
  <c r="I5"/>
  <c r="I4"/>
  <c r="G19" i="6"/>
  <c r="F19"/>
  <c r="E19"/>
  <c r="D19"/>
  <c r="C19"/>
  <c r="I18"/>
  <c r="I17"/>
  <c r="I16"/>
  <c r="I15"/>
  <c r="I14"/>
  <c r="I13"/>
  <c r="I12"/>
  <c r="I11"/>
  <c r="I10"/>
  <c r="I9"/>
  <c r="I8"/>
  <c r="I7"/>
  <c r="I6"/>
  <c r="I5"/>
  <c r="I4"/>
  <c r="G25" i="4"/>
  <c r="E25"/>
  <c r="D25"/>
  <c r="C25"/>
  <c r="F25"/>
  <c r="I12"/>
  <c r="I24"/>
  <c r="I23"/>
  <c r="I22"/>
  <c r="I21"/>
  <c r="I20"/>
  <c r="I19"/>
  <c r="I18"/>
  <c r="I17"/>
  <c r="I16"/>
  <c r="I15"/>
  <c r="I14"/>
  <c r="I13"/>
  <c r="I11"/>
  <c r="I10"/>
  <c r="I9"/>
  <c r="I8"/>
  <c r="I7"/>
  <c r="I6"/>
  <c r="I5"/>
  <c r="I25" s="1"/>
  <c r="I4"/>
  <c r="J4" i="3"/>
  <c r="M4"/>
  <c r="H4"/>
  <c r="F4"/>
  <c r="J9"/>
  <c r="J10"/>
  <c r="M10"/>
  <c r="M9" s="1"/>
  <c r="H10"/>
  <c r="H9" s="1"/>
  <c r="F10"/>
  <c r="F9" s="1"/>
  <c r="E37" i="2"/>
  <c r="D37"/>
  <c r="C37"/>
  <c r="E14" i="1"/>
  <c r="D14"/>
  <c r="C14"/>
  <c r="B14"/>
  <c r="D66" i="10" l="1"/>
  <c r="C66"/>
  <c r="E66"/>
  <c r="E71" i="9"/>
  <c r="D71"/>
  <c r="C71"/>
  <c r="I19" i="8"/>
  <c r="I19" i="7"/>
  <c r="I19" i="6"/>
</calcChain>
</file>

<file path=xl/sharedStrings.xml><?xml version="1.0" encoding="utf-8"?>
<sst xmlns="http://schemas.openxmlformats.org/spreadsheetml/2006/main" count="422" uniqueCount="238">
  <si>
    <r>
      <t xml:space="preserve"> </t>
    </r>
    <r>
      <rPr>
        <b/>
        <sz val="11"/>
        <color theme="1"/>
        <rFont val="Times New Roman"/>
        <family val="1"/>
      </rPr>
      <t>Tabela 1:Financimi komunal  për vitet 2022-2024 sipas burimit</t>
    </r>
  </si>
  <si>
    <t>Korniza afatmesme buxhetore 2022-2024</t>
  </si>
  <si>
    <t>Buxheti aktual 2022</t>
  </si>
  <si>
    <t>Planifikimi 2023</t>
  </si>
  <si>
    <t>Vlerësimi 2024</t>
  </si>
  <si>
    <t>Vlerësimi 2025</t>
  </si>
  <si>
    <t>Granti i përgjithshëm</t>
  </si>
  <si>
    <t>Granti i arsimit</t>
  </si>
  <si>
    <t>Granti i shëndetësisë</t>
  </si>
  <si>
    <t>Të  hyrat vetanake</t>
  </si>
  <si>
    <t>Financimi për shërbimet rezidenciale</t>
  </si>
  <si>
    <t>-</t>
  </si>
  <si>
    <t xml:space="preserve">                   </t>
  </si>
  <si>
    <t xml:space="preserve"> Totali :</t>
  </si>
  <si>
    <t xml:space="preserve">                                       </t>
  </si>
  <si>
    <t xml:space="preserve">   Figura 1: Buxheti total i komunës në vite</t>
  </si>
  <si>
    <t>Tabela 3. Planifikimi i të hyrave vetanake të komunës sipas burimeve për periudhën  2023-2025 në eu</t>
  </si>
  <si>
    <t>Kodet</t>
  </si>
  <si>
    <t>BURIMET E  TË  HYRAVE</t>
  </si>
  <si>
    <t xml:space="preserve"> Planifikimi - për vitin 2023</t>
  </si>
  <si>
    <t xml:space="preserve"> Planifikimi - për vitin 2024</t>
  </si>
  <si>
    <t xml:space="preserve"> Planifikimi - për vitin 2025 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</si>
  <si>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</si>
  <si>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</si>
  <si>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</si>
  <si>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</si>
  <si>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</si>
  <si>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</si>
  <si>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</si>
  <si>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</si>
  <si>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</si>
  <si>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</si>
  <si>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</si>
  <si>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</si>
  <si>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</si>
  <si>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</si>
  <si>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</si>
  <si>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</si>
  <si>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</si>
  <si>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</si>
  <si>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</si>
  <si>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</si>
  <si>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</si>
  <si>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Licencat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</si>
  <si>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</si>
  <si>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</si>
  <si>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</si>
  <si>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</si>
  <si>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</si>
  <si>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</si>
  <si>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</si>
  <si>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</si>
  <si>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</si>
  <si>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</si>
  <si>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</si>
  <si>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</si>
  <si>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</si>
  <si>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</si>
  <si>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</si>
  <si>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</si>
  <si>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</si>
  <si>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</si>
  <si>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</si>
  <si>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</si>
  <si>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</si>
  <si>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 xml:space="preserve">Tabela 6. Korniza Buxhetore Komunale, në euro </t>
  </si>
  <si>
    <t>Përshkrimi</t>
  </si>
  <si>
    <t>2022 (buxheti aktual)</t>
  </si>
  <si>
    <t xml:space="preserve">TË HYRAT TOTALE KOMUNALE  </t>
  </si>
  <si>
    <t xml:space="preserve">  </t>
  </si>
  <si>
    <t xml:space="preserve"> Të hyrat vetanake </t>
  </si>
  <si>
    <t xml:space="preserve"> Grantet dhe transferet  </t>
  </si>
  <si>
    <t xml:space="preserve"> qeveritare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</si>
  <si>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</si>
  <si>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</si>
  <si>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 xml:space="preserve">         </t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</si>
  <si>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</si>
  <si>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</si>
  <si>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</si>
  <si>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</si>
  <si>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</si>
  <si>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2023 (planifikim)</t>
  </si>
  <si>
    <t>2024 (vlerësimet)</t>
  </si>
  <si>
    <t>2025 (vlerësimet)</t>
  </si>
  <si>
    <t>Tabela 7: Shpenzimet komunale sipas kategorive ekonomike dhe programeve – Viti aktual  2022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</si>
  <si>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</si>
  <si>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</si>
  <si>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</si>
  <si>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</si>
  <si>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</si>
  <si>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</si>
  <si>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</si>
  <si>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</si>
  <si>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</si>
  <si>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</si>
  <si>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</si>
  <si>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</si>
  <si>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</si>
  <si>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</si>
  <si>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</si>
  <si>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</si>
  <si>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</si>
  <si>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</si>
  <si>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</si>
  <si>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Administrata</t>
  </si>
  <si>
    <t>Shërb. kujdesit shëndetësor primar</t>
  </si>
  <si>
    <t>Shërbimet sociale</t>
  </si>
  <si>
    <t>Kultura, rinia dhe sporti</t>
  </si>
  <si>
    <t>Arsimi dhe shkenca</t>
  </si>
  <si>
    <t>Arsimi parashkollor</t>
  </si>
  <si>
    <t>Shkollimi fillor</t>
  </si>
  <si>
    <t>Shkollimi i mesëm</t>
  </si>
  <si>
    <t xml:space="preserve">   Gjithsej</t>
  </si>
  <si>
    <t>Tabela 8: Shpenzimet komunale sipas kategorive ekonomike dhe programeve – Viti aktual  2023</t>
  </si>
  <si>
    <t>Tabela 9: Shpenzimet komunale sipas kategorive ekonomike dhe programeve – Viti aktual  2024</t>
  </si>
  <si>
    <t>Tabela 10: Shpenzimet komunale të vlerësuara sipas kategorive ekonomike dhe programeve – viti   2025</t>
  </si>
  <si>
    <t>Projektet me prioritet për vitin  2023</t>
  </si>
  <si>
    <t>Totali</t>
  </si>
  <si>
    <t>Projekte zbatuese</t>
  </si>
  <si>
    <t>Ndërtimi i rrugeve dhe infrastruktures nentokesore në Klinë</t>
  </si>
  <si>
    <t>Ndertimi i parkut industrial per Kline</t>
  </si>
  <si>
    <t>Ndërtimi i rrugeve e infrastruktures nentokesore në Cerovik-Qabiq</t>
  </si>
  <si>
    <t>Ndërtimi i rrugeve (Trotuare) dhe infrastruktures nentokesore në Zajmë-Deiq</t>
  </si>
  <si>
    <t>Ndërtimi i rrugeve e infrastruktures nentokesore në Klinë-Dersnik-Dollc</t>
  </si>
  <si>
    <t xml:space="preserve">Ndertimi i rrugëve dhe ures në Budisalcë-Rudice </t>
  </si>
  <si>
    <t>Ndërtimi i rrugeve e infrastruktures nentokesore Videje-Polce-Pask-Jag-Krusheve e M.</t>
  </si>
  <si>
    <t>Ndërtimi i rrugeve e infrastruktures nentokesore Gjurgjevik i Vogel-Klinavc</t>
  </si>
  <si>
    <t>Ndërtimi i rrugeve e infrastruktures nentokesore Gllarevë-Rixheve-Stapanice-Zabergje</t>
  </si>
  <si>
    <t>Asfaltimi i rrugëve në Shtupel-Kërnicë</t>
  </si>
  <si>
    <t>Ndërtimi i rrugeve e  infrastruktures nentokesore në Grabanicë-Bokshiq-Dollove</t>
  </si>
  <si>
    <t>Ndërtimi i rrugeve e infrastruktures nentokesore në Gremnik</t>
  </si>
  <si>
    <t>Ndërtimi i rrugeve e infrastruktures nentokesore në Jashanicë-Jelloc-Resnik</t>
  </si>
  <si>
    <t>Ndërtimi i rrugeve e infrastruktures nentokesore Siqevë-Ujmirë-Shtarice</t>
  </si>
  <si>
    <t>Ndërtimi i kanalizimit në Shtupel-Kërrnicë-Binxhe-Grapce</t>
  </si>
  <si>
    <t>Ndërtimi i rrugeve e infrastruktures nentokesore në Sferkë-Volljake-Qupeve</t>
  </si>
  <si>
    <t>Ndërtimi i rrugeve e infrastruktures nentokesore në Qeskovë</t>
  </si>
  <si>
    <t>Ndërtimi i rrugeve e infrastruktures nentokesore ne Ranoc - Leskoc</t>
  </si>
  <si>
    <t>Ndërtimi i rrjetit te ujësjellësit në Komunen e Klinës</t>
  </si>
  <si>
    <t xml:space="preserve">Bashkëfinancim me donatorë </t>
  </si>
  <si>
    <t>Ndërtimi i liqenit akumulues per furnizim me uje te pijes</t>
  </si>
  <si>
    <t>Rregullimi i shtratit te lumit Drini i Bardhë</t>
  </si>
  <si>
    <t>Rregullimi i shtratit te lumit Klina</t>
  </si>
  <si>
    <t>Ndertimi shtigjeve te ecjes dhe infrastrukture rrugore ne Gryken e Jarines-Pogragje</t>
  </si>
  <si>
    <t>Ndërtimi i stacionit te autobusëve</t>
  </si>
  <si>
    <t>Ndërtimi i rrugeve dhe infrastruktures nentokesore ne Gjurgjevik i Madh</t>
  </si>
  <si>
    <t>Ndërtimi i rrugeve e infrastruktures nentokesore ne Perqeve</t>
  </si>
  <si>
    <t>Ndertimi i rrugëve dhe infrastruktures nentokesore Zllakuqan-Pataqan-Berkove</t>
  </si>
  <si>
    <t>Asfaltimi i rrugëve dhe infrastruktures nentokesore Krusheve e Vogel</t>
  </si>
  <si>
    <t>Studimi i fisibilitetit per ndertimin e ngrohjes qendrore ne qytetin e Klines</t>
  </si>
  <si>
    <t>Mallera dhe</t>
  </si>
  <si>
    <t>sherbime</t>
  </si>
  <si>
    <t>Ndertimi i rrugëve dhe infrastruktures nentokesore ne Poterqe-Dugajeve-Drenovce</t>
  </si>
  <si>
    <t>Urbanizmi</t>
  </si>
  <si>
    <t xml:space="preserve">Ndërtimi i kanaleve te ujitjes </t>
  </si>
  <si>
    <t>Furnizim me koshere bletesh</t>
  </si>
  <si>
    <t>Furnizim me makanizem bujqesor per fermere</t>
  </si>
  <si>
    <t>Ndertimi i serave</t>
  </si>
  <si>
    <t>Bujqesia</t>
  </si>
  <si>
    <t>Mirëmbajtja e drunjëve dekorativ në rrugët e qytetit</t>
  </si>
  <si>
    <t>Mallra e shërbime</t>
  </si>
  <si>
    <t>Zgjerimi i sipërfaqeve të gjelbruara (Parqeve)</t>
  </si>
  <si>
    <t>Zgjerimi i rrjetit të ndriçimit publik</t>
  </si>
  <si>
    <t>Riparimi dhe sanimi i gropave te rrugeve me asfalt</t>
  </si>
  <si>
    <t>Mirëmbajtja e rrjetit të kanalizimit</t>
  </si>
  <si>
    <t>Mirëmbajtja dhe zgjerimi i rrjetit te Kamerave te qytetit</t>
  </si>
  <si>
    <t>Ndërtimi i impianteve për trajtimin e ujrave të zeza</t>
  </si>
  <si>
    <t>Riparimi i kanalizimit ne Komunen e Klines</t>
  </si>
  <si>
    <t xml:space="preserve">Mirëmbajtja e rrugëve </t>
  </si>
  <si>
    <t>Infrastruktura  rrugore</t>
  </si>
  <si>
    <t>Furnizim me pajisje mjekësore</t>
  </si>
  <si>
    <t>Ndërtimi i shtëpisë për përsona të moshuar</t>
  </si>
  <si>
    <t>Ndërtimi i AMF ne Perqeve dhe renovimi i objekteve shëndetësore</t>
  </si>
  <si>
    <t>Shendetësia</t>
  </si>
  <si>
    <t>Shenjëzimi horizontal dhe vertikal i rrugëve</t>
  </si>
  <si>
    <t>Inspeksioni</t>
  </si>
  <si>
    <t>Ndërtimi dhe renovimi i objekteve komunale</t>
  </si>
  <si>
    <t>Blerja e veturave zyrtare</t>
  </si>
  <si>
    <t>Zhvillimi i softverit për menagjim të autoparkut</t>
  </si>
  <si>
    <t>Digjitalizimi i lëndës arkivore</t>
  </si>
  <si>
    <t>Ndertimi  kulles "Muje Krasniqi"</t>
  </si>
  <si>
    <t xml:space="preserve">Ndërtimi dhe mirëmbajtja e objekteve sportive </t>
  </si>
  <si>
    <t>Kultura</t>
  </si>
  <si>
    <t>Fondi për eksproprijim</t>
  </si>
  <si>
    <t>Financat</t>
  </si>
  <si>
    <t>Renovimi i objekteve shkollore dhe fushave sportive ne Komunen e Klines</t>
  </si>
  <si>
    <t>Furnizim me inventar ne shkolla</t>
  </si>
  <si>
    <t>Arsimi</t>
  </si>
  <si>
    <t>Totali :</t>
  </si>
  <si>
    <t>Projektet me prioritet për vitin  2024</t>
  </si>
  <si>
    <t>mall. e sherbime</t>
  </si>
  <si>
    <t>Ndërtimi dhe sanimi i rrjetit te ujësjellësit në Komunen e Klinës</t>
  </si>
  <si>
    <t xml:space="preserve">Ndërtimi i kanalizimeve në lagje te Klinës </t>
  </si>
  <si>
    <t>Ndërtimi i rrugeve (Trotuare) dhe infrastruktures nentokesore  në Zajmë-Deiq</t>
  </si>
  <si>
    <t>Ndërtimi i rrugeve dhe infrastruktures nentokesore Poterqe- Dugajevë-Drenovce</t>
  </si>
  <si>
    <t>Ndertimi i rrugeve dhe riparimi i rrugës Kline-Shtupel-Binxhë</t>
  </si>
  <si>
    <t xml:space="preserve">Ndërtimi i rrugeve dhe infrastruktures nentokesore Volljakë-Sferke-Qupevë </t>
  </si>
  <si>
    <t>Ndërtimi i rrugeve dhe infrastruktures nentokesore Qabiq-Cerovik</t>
  </si>
  <si>
    <t>Asfaltimi i rrugëve Leskoc-Ranoc</t>
  </si>
  <si>
    <t xml:space="preserve">Asfaltimi i rrugëve  Ujemir-Shtaricë -Siqevë </t>
  </si>
  <si>
    <t>Ndertimi i rrugëve dhe ures në Budisalcë-Rudice</t>
  </si>
  <si>
    <t>Ndërtimi i rrugeve dhe infrastruktures nentokesore Gjurgjevik i Vogel-Klinavc</t>
  </si>
  <si>
    <t>Rregullimi i shtratit te lumit Lumebardhi i Pejes</t>
  </si>
  <si>
    <t>Ndërtimi i shtigjeve te ecjes dhe infrastrukture rrugore ne Gryken e Jarines-Pogragje</t>
  </si>
  <si>
    <t>Projekte për komunitete</t>
  </si>
  <si>
    <t>Mallra e sherbime</t>
  </si>
  <si>
    <t>Zgjerimi i rrjetit te ndriçimit publik</t>
  </si>
  <si>
    <t>Sanimi I gropave te rrugeve me asfalt</t>
  </si>
  <si>
    <t>Mirëmbajtja e  rrjetit te Kamerave te qytetit</t>
  </si>
  <si>
    <t>Ndërtimi dhe renovimi i objekteve shëndetësore</t>
  </si>
  <si>
    <t>Renovimi I objekteve shkollore dhe fushave sportive ne Komunen e Klines</t>
  </si>
  <si>
    <t>Ndërtimi dhe renovimi I objekteve komunale</t>
  </si>
  <si>
    <t>Ndërtimi dhe mirëmbajtja e objekteve te kulturës</t>
  </si>
  <si>
    <t>Ngritja e serave me participim</t>
  </si>
  <si>
    <t>Furnizim me fidane te pemëve te imëta:mjedër,dredhëza dhe manaferrë</t>
  </si>
  <si>
    <t>Ngrtja e tufave te dhive me partcipim</t>
  </si>
  <si>
    <t>Furnizim me pemë arrore me participim</t>
  </si>
  <si>
    <t xml:space="preserve">Ndërtimi I kanaleve te ujitjes </t>
  </si>
  <si>
    <t>Fondi emergjent</t>
  </si>
  <si>
    <t>Fondi për zhvillimin e  NVM</t>
  </si>
  <si>
    <t>Fondi për Vendime te gjykatave</t>
  </si>
  <si>
    <t>mall.e sherb.</t>
  </si>
  <si>
    <t>Ndërtimii rrugëve dhe infrastruktures nentokesore në Dresnik-Dollce</t>
  </si>
  <si>
    <t>Ndërtimi i rrugeve dhe infrastruktures nentokesore Zabërgjë-Qabiq-Cerovik</t>
  </si>
  <si>
    <t>Asfaltimi i rrugëve e infrastruktures nentokesore Leskoc-Ranoc</t>
  </si>
  <si>
    <t>Ndërtimi i kanalizimit në Zajm</t>
  </si>
  <si>
    <t xml:space="preserve">Asfaltimi i rrugëve  e infrastrukture nentokesore Ujemir-Shtaricë -Siqevë </t>
  </si>
  <si>
    <t>Ndërtimi i rrugeve e infrast. nentokesore Gllarevë-Rixheve-Stapanice-Zabergje</t>
  </si>
  <si>
    <t>Rrënimi i objekteve te vjetra dhe ndërtimeve pa leje</t>
  </si>
  <si>
    <t>Projektet me prioritet për vitin  2025</t>
  </si>
  <si>
    <t>Infrastruktura rrugore</t>
  </si>
  <si>
    <t>Financa</t>
  </si>
  <si>
    <t>Tabela 11: Përqindja sipas gjinisë</t>
  </si>
  <si>
    <t>Kategoria</t>
  </si>
  <si>
    <t>Shifrat sipas Regjistrimit të Popullsisë 2011</t>
  </si>
  <si>
    <t>%</t>
  </si>
  <si>
    <t>Meshkuj</t>
  </si>
  <si>
    <t>Femra</t>
  </si>
  <si>
    <t>Popullata e përgjithshme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</si>
</sst>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FFFFFF"/>
      <name val="Times New Roman"/>
      <family val="1"/>
    </font>
    <font>
      <b/>
      <sz val="12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BF32D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2" tint="-0.8999908444471571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/>
      <right style="medium">
        <color rgb="FF7BA0CD"/>
      </right>
      <top/>
      <bottom style="medium">
        <color rgb="FF7BA0CD"/>
      </bottom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 style="medium">
        <color rgb="FF7BA0CD"/>
      </left>
      <right/>
      <top/>
      <bottom/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wrapText="1"/>
    </xf>
    <xf numFmtId="4" fontId="6" fillId="2" borderId="5" xfId="0" applyNumberFormat="1" applyFont="1" applyFill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0" fillId="0" borderId="5" xfId="0" applyBorder="1"/>
    <xf numFmtId="0" fontId="7" fillId="0" borderId="5" xfId="0" applyFont="1" applyBorder="1"/>
    <xf numFmtId="4" fontId="7" fillId="0" borderId="5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/>
    <xf numFmtId="4" fontId="6" fillId="2" borderId="5" xfId="0" applyNumberFormat="1" applyFont="1" applyFill="1" applyBorder="1" applyAlignment="1">
      <alignment horizontal="right"/>
    </xf>
    <xf numFmtId="0" fontId="7" fillId="0" borderId="5" xfId="0" applyFont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/>
    <xf numFmtId="4" fontId="6" fillId="3" borderId="5" xfId="0" applyNumberFormat="1" applyFont="1" applyFill="1" applyBorder="1" applyAlignment="1">
      <alignment horizontal="right"/>
    </xf>
    <xf numFmtId="4" fontId="6" fillId="4" borderId="5" xfId="0" applyNumberFormat="1" applyFont="1" applyFill="1" applyBorder="1" applyAlignment="1">
      <alignment horizontal="right"/>
    </xf>
    <xf numFmtId="4" fontId="6" fillId="5" borderId="5" xfId="0" applyNumberFormat="1" applyFont="1" applyFill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/>
    <xf numFmtId="0" fontId="7" fillId="0" borderId="5" xfId="0" applyFont="1" applyBorder="1" applyAlignment="1">
      <alignment horizontal="right"/>
    </xf>
    <xf numFmtId="0" fontId="7" fillId="6" borderId="3" xfId="0" applyFont="1" applyFill="1" applyBorder="1"/>
    <xf numFmtId="0" fontId="6" fillId="6" borderId="5" xfId="0" applyFont="1" applyFill="1" applyBorder="1" applyAlignment="1">
      <alignment wrapText="1"/>
    </xf>
    <xf numFmtId="4" fontId="6" fillId="6" borderId="5" xfId="0" applyNumberFormat="1" applyFont="1" applyFill="1" applyBorder="1" applyAlignment="1">
      <alignment horizontal="right"/>
    </xf>
    <xf numFmtId="0" fontId="4" fillId="0" borderId="0" xfId="0" applyFont="1"/>
    <xf numFmtId="0" fontId="3" fillId="8" borderId="10" xfId="0" applyFont="1" applyFill="1" applyBorder="1" applyAlignment="1">
      <alignment vertical="top" wrapText="1"/>
    </xf>
    <xf numFmtId="0" fontId="3" fillId="7" borderId="10" xfId="0" applyFont="1" applyFill="1" applyBorder="1" applyAlignment="1">
      <alignment horizontal="right" vertical="top" wrapText="1"/>
    </xf>
    <xf numFmtId="0" fontId="5" fillId="8" borderId="15" xfId="0" applyFont="1" applyFill="1" applyBorder="1" applyAlignment="1">
      <alignment vertical="top" wrapText="1"/>
    </xf>
    <xf numFmtId="0" fontId="4" fillId="8" borderId="14" xfId="0" applyFont="1" applyFill="1" applyBorder="1" applyAlignment="1">
      <alignment vertical="top" wrapText="1"/>
    </xf>
    <xf numFmtId="0" fontId="5" fillId="9" borderId="15" xfId="0" applyFont="1" applyFill="1" applyBorder="1" applyAlignment="1">
      <alignment vertical="top" wrapText="1"/>
    </xf>
    <xf numFmtId="0" fontId="4" fillId="9" borderId="14" xfId="0" applyFont="1" applyFill="1" applyBorder="1" applyAlignment="1">
      <alignment vertical="top" wrapText="1"/>
    </xf>
    <xf numFmtId="0" fontId="4" fillId="7" borderId="14" xfId="0" applyFont="1" applyFill="1" applyBorder="1" applyAlignment="1">
      <alignment vertical="top" wrapText="1"/>
    </xf>
    <xf numFmtId="0" fontId="11" fillId="9" borderId="14" xfId="0" applyFont="1" applyFill="1" applyBorder="1" applyAlignment="1">
      <alignment vertical="top" wrapText="1"/>
    </xf>
    <xf numFmtId="0" fontId="5" fillId="9" borderId="10" xfId="0" applyFont="1" applyFill="1" applyBorder="1" applyAlignment="1">
      <alignment horizontal="right" vertical="top" wrapText="1"/>
    </xf>
    <xf numFmtId="0" fontId="3" fillId="8" borderId="8" xfId="0" applyFont="1" applyFill="1" applyBorder="1" applyAlignment="1">
      <alignment vertical="top" wrapText="1"/>
    </xf>
    <xf numFmtId="0" fontId="5" fillId="8" borderId="8" xfId="0" applyFont="1" applyFill="1" applyBorder="1" applyAlignment="1">
      <alignment vertical="top" wrapText="1"/>
    </xf>
    <xf numFmtId="0" fontId="3" fillId="8" borderId="11" xfId="0" applyFont="1" applyFill="1" applyBorder="1" applyAlignment="1">
      <alignment vertical="top" wrapText="1"/>
    </xf>
    <xf numFmtId="0" fontId="4" fillId="7" borderId="8" xfId="0" applyFont="1" applyFill="1" applyBorder="1" applyAlignment="1">
      <alignment vertical="top" wrapText="1"/>
    </xf>
    <xf numFmtId="4" fontId="8" fillId="7" borderId="8" xfId="0" applyNumberFormat="1" applyFont="1" applyFill="1" applyBorder="1" applyAlignment="1">
      <alignment horizontal="right" wrapText="1"/>
    </xf>
    <xf numFmtId="4" fontId="9" fillId="7" borderId="8" xfId="0" applyNumberFormat="1" applyFont="1" applyFill="1" applyBorder="1" applyAlignment="1">
      <alignment horizontal="right" wrapText="1"/>
    </xf>
    <xf numFmtId="0" fontId="4" fillId="8" borderId="9" xfId="0" applyFont="1" applyFill="1" applyBorder="1" applyAlignment="1">
      <alignment vertical="top" wrapText="1"/>
    </xf>
    <xf numFmtId="0" fontId="4" fillId="8" borderId="10" xfId="0" applyFont="1" applyFill="1" applyBorder="1" applyAlignment="1">
      <alignment vertical="top" wrapText="1"/>
    </xf>
    <xf numFmtId="0" fontId="3" fillId="8" borderId="9" xfId="0" applyFont="1" applyFill="1" applyBorder="1" applyAlignment="1">
      <alignment horizontal="right" vertical="top" wrapText="1"/>
    </xf>
    <xf numFmtId="0" fontId="3" fillId="8" borderId="10" xfId="0" applyFont="1" applyFill="1" applyBorder="1" applyAlignment="1">
      <alignment horizontal="right" vertical="top" wrapText="1"/>
    </xf>
    <xf numFmtId="4" fontId="10" fillId="8" borderId="9" xfId="0" applyNumberFormat="1" applyFont="1" applyFill="1" applyBorder="1" applyAlignment="1">
      <alignment horizontal="right" wrapText="1"/>
    </xf>
    <xf numFmtId="4" fontId="10" fillId="8" borderId="10" xfId="0" applyNumberFormat="1" applyFont="1" applyFill="1" applyBorder="1" applyAlignment="1">
      <alignment horizontal="right" wrapText="1"/>
    </xf>
    <xf numFmtId="4" fontId="10" fillId="8" borderId="12" xfId="0" applyNumberFormat="1" applyFont="1" applyFill="1" applyBorder="1" applyAlignment="1">
      <alignment horizontal="right" wrapText="1"/>
    </xf>
    <xf numFmtId="4" fontId="10" fillId="8" borderId="13" xfId="0" applyNumberFormat="1" applyFont="1" applyFill="1" applyBorder="1" applyAlignment="1">
      <alignment horizontal="right" wrapText="1"/>
    </xf>
    <xf numFmtId="0" fontId="4" fillId="9" borderId="9" xfId="0" applyFont="1" applyFill="1" applyBorder="1" applyAlignment="1">
      <alignment vertical="top" wrapText="1"/>
    </xf>
    <xf numFmtId="0" fontId="4" fillId="9" borderId="10" xfId="0" applyFont="1" applyFill="1" applyBorder="1" applyAlignment="1">
      <alignment vertical="top" wrapText="1"/>
    </xf>
    <xf numFmtId="0" fontId="3" fillId="9" borderId="9" xfId="0" applyFont="1" applyFill="1" applyBorder="1" applyAlignment="1">
      <alignment horizontal="right" vertical="top" wrapText="1"/>
    </xf>
    <xf numFmtId="0" fontId="3" fillId="9" borderId="10" xfId="0" applyFont="1" applyFill="1" applyBorder="1" applyAlignment="1">
      <alignment horizontal="right" vertical="top" wrapText="1"/>
    </xf>
    <xf numFmtId="4" fontId="10" fillId="9" borderId="9" xfId="0" applyNumberFormat="1" applyFont="1" applyFill="1" applyBorder="1" applyAlignment="1">
      <alignment horizontal="right" wrapText="1"/>
    </xf>
    <xf numFmtId="4" fontId="10" fillId="9" borderId="10" xfId="0" applyNumberFormat="1" applyFont="1" applyFill="1" applyBorder="1" applyAlignment="1">
      <alignment horizontal="right" wrapText="1"/>
    </xf>
    <xf numFmtId="4" fontId="10" fillId="9" borderId="12" xfId="0" applyNumberFormat="1" applyFont="1" applyFill="1" applyBorder="1" applyAlignment="1">
      <alignment horizontal="right" wrapText="1"/>
    </xf>
    <xf numFmtId="4" fontId="10" fillId="9" borderId="13" xfId="0" applyNumberFormat="1" applyFont="1" applyFill="1" applyBorder="1" applyAlignment="1">
      <alignment horizontal="right" wrapText="1"/>
    </xf>
    <xf numFmtId="0" fontId="11" fillId="9" borderId="10" xfId="0" applyFont="1" applyFill="1" applyBorder="1" applyAlignment="1">
      <alignment vertical="top" wrapText="1"/>
    </xf>
    <xf numFmtId="0" fontId="11" fillId="9" borderId="8" xfId="0" applyFont="1" applyFill="1" applyBorder="1" applyAlignment="1">
      <alignment vertical="top" wrapText="1"/>
    </xf>
    <xf numFmtId="4" fontId="4" fillId="9" borderId="10" xfId="0" applyNumberFormat="1" applyFont="1" applyFill="1" applyBorder="1" applyAlignment="1">
      <alignment horizontal="right" wrapText="1"/>
    </xf>
    <xf numFmtId="4" fontId="4" fillId="9" borderId="8" xfId="0" applyNumberFormat="1" applyFont="1" applyFill="1" applyBorder="1" applyAlignment="1">
      <alignment horizontal="right" wrapText="1"/>
    </xf>
    <xf numFmtId="0" fontId="11" fillId="10" borderId="16" xfId="0" applyFont="1" applyFill="1" applyBorder="1" applyAlignment="1">
      <alignment horizontal="center" vertical="top" wrapText="1"/>
    </xf>
    <xf numFmtId="0" fontId="11" fillId="10" borderId="14" xfId="0" applyFont="1" applyFill="1" applyBorder="1" applyAlignment="1">
      <alignment horizontal="center" vertical="top" wrapText="1"/>
    </xf>
    <xf numFmtId="0" fontId="11" fillId="10" borderId="9" xfId="0" applyFont="1" applyFill="1" applyBorder="1" applyAlignment="1">
      <alignment horizontal="left" vertical="top" wrapText="1"/>
    </xf>
    <xf numFmtId="0" fontId="11" fillId="10" borderId="10" xfId="0" applyFont="1" applyFill="1" applyBorder="1" applyAlignment="1">
      <alignment horizontal="left" vertical="top" wrapText="1"/>
    </xf>
    <xf numFmtId="0" fontId="4" fillId="10" borderId="9" xfId="0" applyFont="1" applyFill="1" applyBorder="1" applyAlignment="1">
      <alignment horizontal="right" vertical="top" wrapText="1"/>
    </xf>
    <xf numFmtId="0" fontId="4" fillId="10" borderId="10" xfId="0" applyFont="1" applyFill="1" applyBorder="1" applyAlignment="1">
      <alignment horizontal="right" vertical="top" wrapText="1"/>
    </xf>
    <xf numFmtId="4" fontId="10" fillId="10" borderId="9" xfId="0" applyNumberFormat="1" applyFont="1" applyFill="1" applyBorder="1" applyAlignment="1">
      <alignment horizontal="right" wrapText="1"/>
    </xf>
    <xf numFmtId="4" fontId="10" fillId="10" borderId="10" xfId="0" applyNumberFormat="1" applyFont="1" applyFill="1" applyBorder="1" applyAlignment="1">
      <alignment horizontal="right" wrapText="1"/>
    </xf>
    <xf numFmtId="4" fontId="7" fillId="10" borderId="9" xfId="0" applyNumberFormat="1" applyFont="1" applyFill="1" applyBorder="1" applyAlignment="1">
      <alignment horizontal="right" wrapText="1"/>
    </xf>
    <xf numFmtId="4" fontId="7" fillId="10" borderId="10" xfId="0" applyNumberFormat="1" applyFont="1" applyFill="1" applyBorder="1" applyAlignment="1">
      <alignment horizontal="right" wrapText="1"/>
    </xf>
    <xf numFmtId="4" fontId="7" fillId="10" borderId="12" xfId="0" applyNumberFormat="1" applyFont="1" applyFill="1" applyBorder="1" applyAlignment="1">
      <alignment horizontal="right" wrapText="1"/>
    </xf>
    <xf numFmtId="4" fontId="7" fillId="10" borderId="13" xfId="0" applyNumberFormat="1" applyFont="1" applyFill="1" applyBorder="1" applyAlignment="1">
      <alignment horizontal="right" wrapText="1"/>
    </xf>
    <xf numFmtId="0" fontId="3" fillId="10" borderId="16" xfId="0" applyFont="1" applyFill="1" applyBorder="1" applyAlignment="1">
      <alignment vertical="top" wrapText="1"/>
    </xf>
    <xf numFmtId="0" fontId="3" fillId="10" borderId="14" xfId="0" applyFont="1" applyFill="1" applyBorder="1" applyAlignment="1">
      <alignment vertical="top" wrapText="1"/>
    </xf>
    <xf numFmtId="0" fontId="3" fillId="10" borderId="9" xfId="0" applyFont="1" applyFill="1" applyBorder="1" applyAlignment="1">
      <alignment vertical="top" wrapText="1"/>
    </xf>
    <xf numFmtId="0" fontId="11" fillId="10" borderId="10" xfId="0" applyFont="1" applyFill="1" applyBorder="1" applyAlignment="1">
      <alignment vertical="top" wrapText="1"/>
    </xf>
    <xf numFmtId="0" fontId="5" fillId="10" borderId="9" xfId="0" applyFont="1" applyFill="1" applyBorder="1" applyAlignment="1">
      <alignment horizontal="right" vertical="top" wrapText="1"/>
    </xf>
    <xf numFmtId="0" fontId="5" fillId="10" borderId="10" xfId="0" applyFont="1" applyFill="1" applyBorder="1" applyAlignment="1">
      <alignment horizontal="right" vertical="top" wrapText="1"/>
    </xf>
    <xf numFmtId="0" fontId="5" fillId="10" borderId="16" xfId="0" applyFont="1" applyFill="1" applyBorder="1" applyAlignment="1">
      <alignment vertical="top" wrapText="1"/>
    </xf>
    <xf numFmtId="0" fontId="5" fillId="10" borderId="14" xfId="0" applyFont="1" applyFill="1" applyBorder="1" applyAlignment="1">
      <alignment vertical="top" wrapText="1"/>
    </xf>
    <xf numFmtId="0" fontId="11" fillId="10" borderId="9" xfId="0" applyFont="1" applyFill="1" applyBorder="1" applyAlignment="1">
      <alignment vertical="top" wrapText="1"/>
    </xf>
    <xf numFmtId="0" fontId="3" fillId="10" borderId="9" xfId="0" applyFont="1" applyFill="1" applyBorder="1" applyAlignment="1">
      <alignment horizontal="right" vertical="top" wrapText="1"/>
    </xf>
    <xf numFmtId="0" fontId="3" fillId="10" borderId="10" xfId="0" applyFont="1" applyFill="1" applyBorder="1" applyAlignment="1">
      <alignment horizontal="right" vertical="top" wrapText="1"/>
    </xf>
    <xf numFmtId="0" fontId="4" fillId="9" borderId="16" xfId="0" applyFont="1" applyFill="1" applyBorder="1" applyAlignment="1">
      <alignment vertical="top" wrapText="1"/>
    </xf>
    <xf numFmtId="0" fontId="4" fillId="9" borderId="14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4" fontId="4" fillId="9" borderId="9" xfId="0" applyNumberFormat="1" applyFont="1" applyFill="1" applyBorder="1" applyAlignment="1">
      <alignment horizontal="right" wrapText="1"/>
    </xf>
    <xf numFmtId="4" fontId="12" fillId="9" borderId="9" xfId="0" applyNumberFormat="1" applyFont="1" applyFill="1" applyBorder="1" applyAlignment="1">
      <alignment horizontal="right" wrapText="1"/>
    </xf>
    <xf numFmtId="4" fontId="12" fillId="9" borderId="10" xfId="0" applyNumberFormat="1" applyFont="1" applyFill="1" applyBorder="1" applyAlignment="1">
      <alignment horizontal="right" wrapText="1"/>
    </xf>
    <xf numFmtId="4" fontId="13" fillId="9" borderId="9" xfId="0" applyNumberFormat="1" applyFont="1" applyFill="1" applyBorder="1" applyAlignment="1">
      <alignment horizontal="right" wrapText="1"/>
    </xf>
    <xf numFmtId="4" fontId="13" fillId="9" borderId="10" xfId="0" applyNumberFormat="1" applyFont="1" applyFill="1" applyBorder="1" applyAlignment="1">
      <alignment horizontal="right" wrapText="1"/>
    </xf>
    <xf numFmtId="4" fontId="13" fillId="9" borderId="12" xfId="0" applyNumberFormat="1" applyFont="1" applyFill="1" applyBorder="1" applyAlignment="1">
      <alignment horizontal="right" wrapText="1"/>
    </xf>
    <xf numFmtId="4" fontId="13" fillId="9" borderId="13" xfId="0" applyNumberFormat="1" applyFont="1" applyFill="1" applyBorder="1" applyAlignment="1">
      <alignment horizontal="right" wrapText="1"/>
    </xf>
    <xf numFmtId="43" fontId="5" fillId="9" borderId="8" xfId="1" applyFont="1" applyFill="1" applyBorder="1" applyAlignment="1">
      <alignment horizontal="right" wrapText="1"/>
    </xf>
    <xf numFmtId="0" fontId="3" fillId="7" borderId="0" xfId="0" applyFont="1" applyFill="1" applyBorder="1" applyAlignment="1">
      <alignment horizontal="right" vertical="top" wrapText="1"/>
    </xf>
    <xf numFmtId="4" fontId="8" fillId="7" borderId="9" xfId="0" applyNumberFormat="1" applyFont="1" applyFill="1" applyBorder="1" applyAlignment="1">
      <alignment horizontal="right" wrapText="1"/>
    </xf>
    <xf numFmtId="4" fontId="8" fillId="7" borderId="8" xfId="0" applyNumberFormat="1" applyFont="1" applyFill="1" applyBorder="1" applyAlignment="1">
      <alignment horizontal="center" wrapText="1"/>
    </xf>
    <xf numFmtId="4" fontId="9" fillId="7" borderId="8" xfId="0" applyNumberFormat="1" applyFont="1" applyFill="1" applyBorder="1" applyAlignment="1">
      <alignment horizontal="center" wrapText="1"/>
    </xf>
    <xf numFmtId="0" fontId="14" fillId="7" borderId="8" xfId="0" applyFont="1" applyFill="1" applyBorder="1" applyAlignment="1">
      <alignment vertical="top" wrapText="1"/>
    </xf>
    <xf numFmtId="0" fontId="3" fillId="11" borderId="0" xfId="0" applyFont="1" applyFill="1" applyAlignment="1">
      <alignment wrapText="1"/>
    </xf>
    <xf numFmtId="0" fontId="16" fillId="13" borderId="5" xfId="0" applyFont="1" applyFill="1" applyBorder="1" applyAlignment="1">
      <alignment horizontal="center" wrapText="1"/>
    </xf>
    <xf numFmtId="4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right" wrapText="1"/>
    </xf>
    <xf numFmtId="3" fontId="6" fillId="0" borderId="5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right" wrapText="1"/>
    </xf>
    <xf numFmtId="0" fontId="6" fillId="0" borderId="6" xfId="0" applyFont="1" applyBorder="1" applyAlignment="1">
      <alignment horizontal="right" vertical="top" wrapText="1"/>
    </xf>
    <xf numFmtId="4" fontId="6" fillId="0" borderId="2" xfId="0" applyNumberFormat="1" applyFont="1" applyBorder="1" applyAlignment="1">
      <alignment horizontal="right" wrapText="1"/>
    </xf>
    <xf numFmtId="4" fontId="6" fillId="14" borderId="5" xfId="0" applyNumberFormat="1" applyFont="1" applyFill="1" applyBorder="1" applyAlignment="1">
      <alignment horizontal="right" wrapText="1"/>
    </xf>
    <xf numFmtId="0" fontId="6" fillId="14" borderId="5" xfId="0" applyFont="1" applyFill="1" applyBorder="1" applyAlignment="1">
      <alignment horizontal="right" wrapText="1"/>
    </xf>
    <xf numFmtId="4" fontId="7" fillId="14" borderId="5" xfId="0" applyNumberFormat="1" applyFont="1" applyFill="1" applyBorder="1" applyAlignment="1">
      <alignment horizontal="right" wrapText="1"/>
    </xf>
    <xf numFmtId="0" fontId="7" fillId="14" borderId="5" xfId="0" applyFont="1" applyFill="1" applyBorder="1" applyAlignment="1">
      <alignment horizontal="right" wrapText="1"/>
    </xf>
    <xf numFmtId="3" fontId="7" fillId="14" borderId="5" xfId="0" applyNumberFormat="1" applyFont="1" applyFill="1" applyBorder="1" applyAlignment="1">
      <alignment horizontal="right" wrapText="1"/>
    </xf>
    <xf numFmtId="4" fontId="7" fillId="14" borderId="6" xfId="0" applyNumberFormat="1" applyFont="1" applyFill="1" applyBorder="1" applyAlignment="1">
      <alignment horizontal="right" wrapText="1"/>
    </xf>
    <xf numFmtId="0" fontId="7" fillId="14" borderId="6" xfId="0" applyFont="1" applyFill="1" applyBorder="1" applyAlignment="1">
      <alignment horizontal="right" wrapText="1"/>
    </xf>
    <xf numFmtId="4" fontId="15" fillId="15" borderId="2" xfId="0" applyNumberFormat="1" applyFont="1" applyFill="1" applyBorder="1" applyAlignment="1">
      <alignment horizontal="right"/>
    </xf>
    <xf numFmtId="0" fontId="15" fillId="12" borderId="7" xfId="0" applyFont="1" applyFill="1" applyBorder="1" applyAlignment="1">
      <alignment wrapText="1"/>
    </xf>
    <xf numFmtId="0" fontId="15" fillId="12" borderId="17" xfId="0" applyFont="1" applyFill="1" applyBorder="1" applyAlignment="1">
      <alignment wrapText="1"/>
    </xf>
    <xf numFmtId="0" fontId="16" fillId="13" borderId="18" xfId="0" applyFont="1" applyFill="1" applyBorder="1" applyAlignment="1">
      <alignment horizontal="center" wrapText="1"/>
    </xf>
    <xf numFmtId="0" fontId="16" fillId="13" borderId="21" xfId="0" applyFont="1" applyFill="1" applyBorder="1" applyAlignment="1">
      <alignment horizontal="center" wrapText="1"/>
    </xf>
    <xf numFmtId="0" fontId="16" fillId="13" borderId="2" xfId="0" applyFont="1" applyFill="1" applyBorder="1" applyAlignment="1">
      <alignment horizontal="center" wrapText="1"/>
    </xf>
    <xf numFmtId="0" fontId="16" fillId="13" borderId="21" xfId="0" applyFont="1" applyFill="1" applyBorder="1" applyAlignment="1">
      <alignment wrapText="1"/>
    </xf>
    <xf numFmtId="0" fontId="16" fillId="13" borderId="2" xfId="0" applyFont="1" applyFill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21" xfId="0" applyFont="1" applyBorder="1" applyAlignment="1">
      <alignment horizontal="right" wrapText="1"/>
    </xf>
    <xf numFmtId="0" fontId="6" fillId="0" borderId="2" xfId="0" applyFont="1" applyBorder="1" applyAlignment="1">
      <alignment horizontal="right" wrapText="1"/>
    </xf>
    <xf numFmtId="0" fontId="6" fillId="0" borderId="21" xfId="0" applyFont="1" applyBorder="1" applyAlignment="1">
      <alignment wrapText="1"/>
    </xf>
    <xf numFmtId="0" fontId="6" fillId="0" borderId="2" xfId="0" applyFont="1" applyBorder="1" applyAlignment="1">
      <alignment wrapText="1"/>
    </xf>
    <xf numFmtId="4" fontId="6" fillId="0" borderId="21" xfId="0" applyNumberFormat="1" applyFont="1" applyBorder="1" applyAlignment="1">
      <alignment horizontal="right" wrapText="1"/>
    </xf>
    <xf numFmtId="4" fontId="6" fillId="0" borderId="2" xfId="0" applyNumberFormat="1" applyFont="1" applyBorder="1" applyAlignment="1">
      <alignment horizontal="right" wrapText="1"/>
    </xf>
    <xf numFmtId="4" fontId="6" fillId="0" borderId="19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right" wrapText="1"/>
    </xf>
    <xf numFmtId="0" fontId="6" fillId="0" borderId="19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14" borderId="21" xfId="0" applyFont="1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0" fontId="6" fillId="14" borderId="21" xfId="0" applyFont="1" applyFill="1" applyBorder="1" applyAlignment="1">
      <alignment horizontal="right" wrapText="1"/>
    </xf>
    <xf numFmtId="0" fontId="6" fillId="14" borderId="2" xfId="0" applyFont="1" applyFill="1" applyBorder="1" applyAlignment="1">
      <alignment horizontal="right" wrapText="1"/>
    </xf>
    <xf numFmtId="4" fontId="6" fillId="14" borderId="21" xfId="0" applyNumberFormat="1" applyFont="1" applyFill="1" applyBorder="1" applyAlignment="1">
      <alignment horizontal="right" wrapText="1"/>
    </xf>
    <xf numFmtId="4" fontId="6" fillId="14" borderId="2" xfId="0" applyNumberFormat="1" applyFont="1" applyFill="1" applyBorder="1" applyAlignment="1">
      <alignment horizontal="right" wrapText="1"/>
    </xf>
    <xf numFmtId="4" fontId="7" fillId="14" borderId="21" xfId="0" applyNumberFormat="1" applyFont="1" applyFill="1" applyBorder="1" applyAlignment="1">
      <alignment horizontal="right" wrapText="1"/>
    </xf>
    <xf numFmtId="4" fontId="7" fillId="14" borderId="2" xfId="0" applyNumberFormat="1" applyFont="1" applyFill="1" applyBorder="1" applyAlignment="1">
      <alignment horizontal="right" wrapText="1"/>
    </xf>
    <xf numFmtId="0" fontId="7" fillId="14" borderId="21" xfId="0" applyFont="1" applyFill="1" applyBorder="1" applyAlignment="1">
      <alignment horizontal="right" wrapText="1"/>
    </xf>
    <xf numFmtId="0" fontId="7" fillId="14" borderId="2" xfId="0" applyFont="1" applyFill="1" applyBorder="1" applyAlignment="1">
      <alignment horizontal="right" wrapText="1"/>
    </xf>
    <xf numFmtId="0" fontId="15" fillId="13" borderId="21" xfId="0" applyFont="1" applyFill="1" applyBorder="1" applyAlignment="1">
      <alignment wrapText="1"/>
    </xf>
    <xf numFmtId="0" fontId="15" fillId="13" borderId="2" xfId="0" applyFont="1" applyFill="1" applyBorder="1" applyAlignment="1">
      <alignment wrapText="1"/>
    </xf>
    <xf numFmtId="4" fontId="15" fillId="15" borderId="2" xfId="0" applyNumberFormat="1" applyFont="1" applyFill="1" applyBorder="1" applyAlignment="1">
      <alignment horizontal="center"/>
    </xf>
    <xf numFmtId="4" fontId="15" fillId="15" borderId="21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wrapText="1"/>
    </xf>
    <xf numFmtId="0" fontId="6" fillId="0" borderId="7" xfId="0" applyFont="1" applyBorder="1" applyAlignment="1">
      <alignment wrapText="1"/>
    </xf>
    <xf numFmtId="4" fontId="6" fillId="0" borderId="20" xfId="0" applyNumberFormat="1" applyFont="1" applyBorder="1" applyAlignment="1">
      <alignment horizontal="center" wrapText="1"/>
    </xf>
    <xf numFmtId="4" fontId="6" fillId="0" borderId="6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top" wrapText="1"/>
    </xf>
    <xf numFmtId="0" fontId="6" fillId="0" borderId="23" xfId="0" applyFont="1" applyBorder="1" applyAlignment="1">
      <alignment wrapText="1"/>
    </xf>
    <xf numFmtId="4" fontId="6" fillId="0" borderId="23" xfId="0" applyNumberFormat="1" applyFont="1" applyBorder="1" applyAlignment="1">
      <alignment horizontal="right" wrapText="1"/>
    </xf>
    <xf numFmtId="0" fontId="6" fillId="0" borderId="23" xfId="0" applyFont="1" applyBorder="1" applyAlignment="1">
      <alignment horizontal="right" wrapText="1"/>
    </xf>
    <xf numFmtId="0" fontId="6" fillId="0" borderId="23" xfId="0" applyFont="1" applyBorder="1" applyAlignment="1">
      <alignment horizontal="right" vertical="top" wrapText="1"/>
    </xf>
    <xf numFmtId="0" fontId="6" fillId="0" borderId="23" xfId="0" applyFont="1" applyBorder="1" applyAlignment="1">
      <alignment horizontal="right" wrapText="1"/>
    </xf>
    <xf numFmtId="0" fontId="6" fillId="0" borderId="24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4" fontId="2" fillId="16" borderId="0" xfId="0" applyNumberFormat="1" applyFont="1" applyFill="1"/>
    <xf numFmtId="0" fontId="6" fillId="0" borderId="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8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6" fillId="0" borderId="30" xfId="0" applyFont="1" applyBorder="1" applyAlignment="1">
      <alignment vertical="top" wrapText="1"/>
    </xf>
    <xf numFmtId="0" fontId="6" fillId="0" borderId="31" xfId="0" applyFont="1" applyBorder="1" applyAlignment="1">
      <alignment vertical="top" wrapText="1"/>
    </xf>
    <xf numFmtId="4" fontId="6" fillId="0" borderId="28" xfId="0" applyNumberFormat="1" applyFont="1" applyBorder="1" applyAlignment="1">
      <alignment horizontal="right" wrapText="1"/>
    </xf>
    <xf numFmtId="4" fontId="6" fillId="0" borderId="29" xfId="0" applyNumberFormat="1" applyFont="1" applyBorder="1" applyAlignment="1">
      <alignment horizontal="right" wrapText="1"/>
    </xf>
    <xf numFmtId="0" fontId="16" fillId="13" borderId="21" xfId="0" applyFont="1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0" fontId="7" fillId="0" borderId="1" xfId="0" applyFont="1" applyBorder="1"/>
    <xf numFmtId="0" fontId="7" fillId="0" borderId="2" xfId="0" applyFont="1" applyBorder="1"/>
    <xf numFmtId="0" fontId="7" fillId="10" borderId="2" xfId="0" applyFont="1" applyFill="1" applyBorder="1"/>
    <xf numFmtId="0" fontId="7" fillId="0" borderId="19" xfId="0" applyFont="1" applyBorder="1" applyAlignment="1">
      <alignment horizontal="right"/>
    </xf>
    <xf numFmtId="0" fontId="7" fillId="0" borderId="3" xfId="0" applyFont="1" applyBorder="1"/>
    <xf numFmtId="4" fontId="7" fillId="0" borderId="5" xfId="0" applyNumberFormat="1" applyFont="1" applyBorder="1" applyAlignment="1">
      <alignment horizontal="center"/>
    </xf>
    <xf numFmtId="4" fontId="7" fillId="10" borderId="5" xfId="0" applyNumberFormat="1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10" borderId="5" xfId="0" applyFill="1" applyBorder="1"/>
    <xf numFmtId="0" fontId="6" fillId="2" borderId="19" xfId="0" applyFont="1" applyFill="1" applyBorder="1" applyAlignment="1">
      <alignment horizontal="right"/>
    </xf>
    <xf numFmtId="0" fontId="6" fillId="2" borderId="3" xfId="0" applyFont="1" applyFill="1" applyBorder="1"/>
    <xf numFmtId="4" fontId="6" fillId="2" borderId="5" xfId="0" applyNumberFormat="1" applyFont="1" applyFill="1" applyBorder="1" applyAlignment="1">
      <alignment horizontal="center"/>
    </xf>
    <xf numFmtId="0" fontId="7" fillId="2" borderId="19" xfId="0" applyFont="1" applyFill="1" applyBorder="1" applyAlignment="1">
      <alignment horizontal="right"/>
    </xf>
    <xf numFmtId="0" fontId="6" fillId="10" borderId="19" xfId="0" applyFont="1" applyFill="1" applyBorder="1" applyAlignment="1">
      <alignment horizontal="right"/>
    </xf>
    <xf numFmtId="0" fontId="7" fillId="10" borderId="3" xfId="0" applyFont="1" applyFill="1" applyBorder="1"/>
    <xf numFmtId="0" fontId="7" fillId="0" borderId="3" xfId="0" applyFont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0" borderId="3" xfId="0" applyFont="1" applyBorder="1" applyAlignment="1">
      <alignment horizontal="right"/>
    </xf>
    <xf numFmtId="4" fontId="6" fillId="0" borderId="5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0" fontId="7" fillId="0" borderId="2" xfId="0" applyFont="1" applyBorder="1" applyAlignment="1">
      <alignment horizontal="right"/>
    </xf>
    <xf numFmtId="4" fontId="7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3" fontId="3" fillId="0" borderId="5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zoomScaleNormal="100" workbookViewId="0">
      <selection activeCell="E17" sqref="E17"/>
    </sheetView>
  </sheetViews>
  <sheetFormatPr defaultRowHeight="15"/>
  <cols>
    <col min="1" max="1" width="19.85546875" customWidth="1"/>
    <col min="2" max="2" width="17.140625" customWidth="1"/>
    <col min="3" max="3" width="14.85546875" customWidth="1"/>
    <col min="4" max="4" width="17.28515625" customWidth="1"/>
    <col min="5" max="5" width="14.5703125" customWidth="1"/>
  </cols>
  <sheetData>
    <row r="1" spans="1:5" ht="16.5" thickBot="1">
      <c r="A1" s="1" t="s">
        <v>0</v>
      </c>
    </row>
    <row r="2" spans="1:5" ht="95.2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5.75">
      <c r="A3" s="4"/>
      <c r="B3" s="6"/>
      <c r="C3" s="6"/>
      <c r="D3" s="6"/>
      <c r="E3" s="6"/>
    </row>
    <row r="4" spans="1:5" ht="16.5" thickBot="1">
      <c r="A4" s="5" t="s">
        <v>6</v>
      </c>
      <c r="B4" s="7">
        <v>4145145</v>
      </c>
      <c r="C4" s="7">
        <v>5458575</v>
      </c>
      <c r="D4" s="7">
        <v>5849751</v>
      </c>
      <c r="E4" s="7">
        <v>6232409</v>
      </c>
    </row>
    <row r="5" spans="1:5" ht="15.75">
      <c r="A5" s="4"/>
      <c r="B5" s="6"/>
      <c r="C5" s="6"/>
      <c r="D5" s="6"/>
      <c r="E5" s="6"/>
    </row>
    <row r="6" spans="1:5" ht="16.5" thickBot="1">
      <c r="A6" s="5" t="s">
        <v>7</v>
      </c>
      <c r="B6" s="7">
        <v>4695962</v>
      </c>
      <c r="C6" s="7">
        <v>4481266</v>
      </c>
      <c r="D6" s="7">
        <v>4805359</v>
      </c>
      <c r="E6" s="7">
        <v>4825229</v>
      </c>
    </row>
    <row r="7" spans="1:5" ht="15.75">
      <c r="A7" s="4"/>
      <c r="B7" s="6"/>
      <c r="C7" s="6"/>
      <c r="D7" s="6"/>
      <c r="E7" s="6"/>
    </row>
    <row r="8" spans="1:5" ht="16.5" thickBot="1">
      <c r="A8" s="5" t="s">
        <v>8</v>
      </c>
      <c r="B8" s="7">
        <v>1426360</v>
      </c>
      <c r="C8" s="7">
        <v>1577980</v>
      </c>
      <c r="D8" s="7">
        <v>1656879</v>
      </c>
      <c r="E8" s="7">
        <v>1739723</v>
      </c>
    </row>
    <row r="9" spans="1:5" ht="15.75">
      <c r="A9" s="4"/>
      <c r="B9" s="6"/>
      <c r="C9" s="6"/>
      <c r="D9" s="6"/>
      <c r="E9" s="6"/>
    </row>
    <row r="10" spans="1:5" ht="16.5" thickBot="1">
      <c r="A10" s="5" t="s">
        <v>9</v>
      </c>
      <c r="B10" s="7">
        <v>1065865</v>
      </c>
      <c r="C10" s="7">
        <v>1373774</v>
      </c>
      <c r="D10" s="7">
        <v>1429732</v>
      </c>
      <c r="E10" s="7">
        <v>1490398</v>
      </c>
    </row>
    <row r="11" spans="1:5" ht="15.75">
      <c r="A11" s="13" t="s">
        <v>10</v>
      </c>
      <c r="B11" s="6"/>
      <c r="C11" s="6"/>
      <c r="D11" s="6"/>
      <c r="E11" s="6"/>
    </row>
    <row r="12" spans="1:5" ht="16.5" thickBot="1">
      <c r="A12" s="14"/>
      <c r="B12" s="8">
        <v>0</v>
      </c>
      <c r="C12" s="7">
        <v>160000</v>
      </c>
      <c r="D12" s="7">
        <v>175000</v>
      </c>
      <c r="E12" s="7">
        <v>175000</v>
      </c>
    </row>
    <row r="13" spans="1:5" ht="15.75">
      <c r="A13" s="9" t="s">
        <v>12</v>
      </c>
      <c r="B13" s="11"/>
      <c r="C13" s="11"/>
      <c r="D13" s="11"/>
      <c r="E13" s="11"/>
    </row>
    <row r="14" spans="1:5" ht="16.5" thickBot="1">
      <c r="A14" s="10" t="s">
        <v>13</v>
      </c>
      <c r="B14" s="12">
        <f>B4+B6+B8+B10+B12</f>
        <v>11333332</v>
      </c>
      <c r="C14" s="12">
        <f t="shared" ref="C14:E14" si="0">C4+C6+C8+C10+C12</f>
        <v>13051595</v>
      </c>
      <c r="D14" s="12">
        <f t="shared" si="0"/>
        <v>13916721</v>
      </c>
      <c r="E14" s="12">
        <f t="shared" si="0"/>
        <v>14462759</v>
      </c>
    </row>
    <row r="15" spans="1:5" ht="15.75">
      <c r="A15" s="1" t="s">
        <v>14</v>
      </c>
      <c r="B15" s="17" t="s">
        <v>15</v>
      </c>
    </row>
    <row r="17" spans="1:1" ht="15.75">
      <c r="A17" s="15"/>
    </row>
    <row r="18" spans="1:1" ht="15.75">
      <c r="A18" s="16"/>
    </row>
  </sheetData>
  <mergeCells count="1">
    <mergeCell ref="A11:A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topLeftCell="A18" workbookViewId="0">
      <selection activeCell="I25" sqref="I25"/>
    </sheetView>
  </sheetViews>
  <sheetFormatPr defaultRowHeight="15"/>
  <cols>
    <col min="1" max="1" width="12.5703125" customWidth="1"/>
    <col min="2" max="2" width="22.5703125" customWidth="1"/>
    <col min="3" max="3" width="14.85546875" customWidth="1"/>
    <col min="4" max="4" width="17" customWidth="1"/>
    <col min="5" max="5" width="14.85546875" customWidth="1"/>
  </cols>
  <sheetData>
    <row r="1" spans="1:5" ht="15.75" thickBot="1">
      <c r="A1" s="18" t="s">
        <v>16</v>
      </c>
    </row>
    <row r="2" spans="1:5" ht="52.5" thickBot="1">
      <c r="A2" s="19" t="s">
        <v>17</v>
      </c>
      <c r="B2" s="20" t="s">
        <v>18</v>
      </c>
      <c r="C2" s="20" t="s">
        <v>19</v>
      </c>
      <c r="D2" s="20" t="s">
        <v>20</v>
      </c>
      <c r="E2" s="20" t="s">
        <v>21</v>
      </c>
    </row>
    <row r="3" spans="1:5" ht="15.75" thickBot="1">
      <c r="A3" s="21" t="s">
        <v>22</v>
      </c>
      <c r="B3" s="22" t="s">
        <v>23</v>
      </c>
      <c r="C3" s="23">
        <v>150000</v>
      </c>
      <c r="D3" s="23">
        <v>158000</v>
      </c>
      <c r="E3" s="23">
        <v>164700</v>
      </c>
    </row>
    <row r="4" spans="1:5" ht="15.75" thickBot="1">
      <c r="A4" s="24">
        <v>50009</v>
      </c>
      <c r="B4" s="26" t="s">
        <v>24</v>
      </c>
      <c r="C4" s="27">
        <v>150000</v>
      </c>
      <c r="D4" s="27">
        <v>158000</v>
      </c>
      <c r="E4" s="27">
        <v>164700</v>
      </c>
    </row>
    <row r="5" spans="1:5" ht="15.75" thickBot="1">
      <c r="A5" s="28" t="s">
        <v>25</v>
      </c>
      <c r="B5" s="29" t="s">
        <v>26</v>
      </c>
      <c r="C5" s="30">
        <v>9000</v>
      </c>
      <c r="D5" s="30">
        <v>9400</v>
      </c>
      <c r="E5" s="30">
        <v>11800</v>
      </c>
    </row>
    <row r="6" spans="1:5" ht="15.75" thickBot="1">
      <c r="A6" s="24">
        <v>50104</v>
      </c>
      <c r="B6" s="26" t="s">
        <v>27</v>
      </c>
      <c r="C6" s="27">
        <v>3000</v>
      </c>
      <c r="D6" s="27">
        <v>3150</v>
      </c>
      <c r="E6" s="27">
        <v>4284</v>
      </c>
    </row>
    <row r="7" spans="1:5" ht="15.75" thickBot="1">
      <c r="A7" s="24">
        <v>50205</v>
      </c>
      <c r="B7" s="26" t="s">
        <v>28</v>
      </c>
      <c r="C7" s="27">
        <v>6000</v>
      </c>
      <c r="D7" s="27">
        <v>6250</v>
      </c>
      <c r="E7" s="27">
        <v>7516</v>
      </c>
    </row>
    <row r="8" spans="1:5" ht="15.75" thickBot="1">
      <c r="A8" s="28" t="s">
        <v>29</v>
      </c>
      <c r="B8" s="29" t="s">
        <v>30</v>
      </c>
      <c r="C8" s="30">
        <v>110000</v>
      </c>
      <c r="D8" s="30">
        <v>115500</v>
      </c>
      <c r="E8" s="30">
        <v>120000</v>
      </c>
    </row>
    <row r="9" spans="1:5" ht="15.75" thickBot="1">
      <c r="A9" s="24">
        <v>50504</v>
      </c>
      <c r="B9" s="26" t="s">
        <v>31</v>
      </c>
      <c r="C9" s="27">
        <v>110000</v>
      </c>
      <c r="D9" s="27">
        <v>115500</v>
      </c>
      <c r="E9" s="27">
        <v>120000</v>
      </c>
    </row>
    <row r="10" spans="1:5" ht="15.75" thickBot="1">
      <c r="A10" s="28" t="s">
        <v>32</v>
      </c>
      <c r="B10" s="29" t="s">
        <v>33</v>
      </c>
      <c r="C10" s="30">
        <v>180200</v>
      </c>
      <c r="D10" s="30">
        <v>189430</v>
      </c>
      <c r="E10" s="30">
        <v>197450</v>
      </c>
    </row>
    <row r="11" spans="1:5" ht="15.75" thickBot="1">
      <c r="A11" s="24">
        <v>50013</v>
      </c>
      <c r="B11" s="26" t="s">
        <v>34</v>
      </c>
      <c r="C11" s="27">
        <v>25200</v>
      </c>
      <c r="D11" s="27">
        <v>26230</v>
      </c>
      <c r="E11" s="27">
        <v>27345</v>
      </c>
    </row>
    <row r="12" spans="1:5" ht="15.75" thickBot="1">
      <c r="A12" s="24">
        <v>50014</v>
      </c>
      <c r="B12" s="26" t="s">
        <v>35</v>
      </c>
      <c r="C12" s="27">
        <v>15000</v>
      </c>
      <c r="D12" s="27">
        <v>15600</v>
      </c>
      <c r="E12" s="27">
        <v>16235</v>
      </c>
    </row>
    <row r="13" spans="1:5" ht="15.75" thickBot="1">
      <c r="A13" s="24">
        <v>50015</v>
      </c>
      <c r="B13" s="26" t="s">
        <v>36</v>
      </c>
      <c r="C13" s="27">
        <v>20000</v>
      </c>
      <c r="D13" s="27">
        <v>20800</v>
      </c>
      <c r="E13" s="27">
        <v>21685</v>
      </c>
    </row>
    <row r="14" spans="1:5" ht="15.75" thickBot="1">
      <c r="A14" s="24">
        <v>50016</v>
      </c>
      <c r="B14" s="26" t="s">
        <v>37</v>
      </c>
      <c r="C14" s="27">
        <v>50000</v>
      </c>
      <c r="D14" s="27">
        <v>53000</v>
      </c>
      <c r="E14" s="27">
        <v>55250</v>
      </c>
    </row>
    <row r="15" spans="1:5" ht="15.75" thickBot="1">
      <c r="A15" s="24">
        <v>50017</v>
      </c>
      <c r="B15" s="26" t="s">
        <v>38</v>
      </c>
      <c r="C15" s="27">
        <v>20000</v>
      </c>
      <c r="D15" s="27">
        <v>20800</v>
      </c>
      <c r="E15" s="27">
        <v>21685</v>
      </c>
    </row>
    <row r="16" spans="1:5" ht="15.75" thickBot="1">
      <c r="A16" s="24">
        <v>50019</v>
      </c>
      <c r="B16" s="31" t="s">
        <v>39</v>
      </c>
      <c r="C16" s="27">
        <v>50000</v>
      </c>
      <c r="D16" s="27">
        <v>53000</v>
      </c>
      <c r="E16" s="27">
        <v>55250</v>
      </c>
    </row>
    <row r="17" spans="1:5" ht="27" thickBot="1">
      <c r="A17" s="28" t="s">
        <v>40</v>
      </c>
      <c r="B17" s="22" t="s">
        <v>41</v>
      </c>
      <c r="C17" s="30">
        <v>828374</v>
      </c>
      <c r="D17" s="30">
        <v>856902</v>
      </c>
      <c r="E17" s="30">
        <v>891536</v>
      </c>
    </row>
    <row r="18" spans="1:5" ht="15.75" thickBot="1">
      <c r="A18" s="24">
        <v>50103</v>
      </c>
      <c r="B18" s="31" t="s">
        <v>42</v>
      </c>
      <c r="C18" s="27">
        <v>1000</v>
      </c>
      <c r="D18" s="27">
        <v>1050</v>
      </c>
      <c r="E18" s="27">
        <v>1100</v>
      </c>
    </row>
    <row r="19" spans="1:5" ht="15.75" thickBot="1">
      <c r="A19" s="24">
        <v>50217</v>
      </c>
      <c r="B19" s="26" t="s">
        <v>43</v>
      </c>
      <c r="C19" s="27">
        <v>90000</v>
      </c>
      <c r="D19" s="27">
        <v>93600</v>
      </c>
      <c r="E19" s="27">
        <v>97000</v>
      </c>
    </row>
    <row r="20" spans="1:5" ht="15.75" thickBot="1">
      <c r="A20" s="24">
        <v>50001</v>
      </c>
      <c r="B20" s="26" t="s">
        <v>44</v>
      </c>
      <c r="C20" s="27">
        <v>89000</v>
      </c>
      <c r="D20" s="27">
        <v>92600</v>
      </c>
      <c r="E20" s="27">
        <v>96500</v>
      </c>
    </row>
    <row r="21" spans="1:5" ht="15.75" thickBot="1">
      <c r="A21" s="24">
        <v>50407</v>
      </c>
      <c r="B21" s="26" t="s">
        <v>45</v>
      </c>
      <c r="C21" s="27">
        <v>14570</v>
      </c>
      <c r="D21" s="27">
        <v>16160</v>
      </c>
      <c r="E21" s="27">
        <v>17850</v>
      </c>
    </row>
    <row r="22" spans="1:5" ht="15.75" thickBot="1">
      <c r="A22" s="24">
        <v>50408</v>
      </c>
      <c r="B22" s="26" t="s">
        <v>46</v>
      </c>
      <c r="C22" s="27">
        <v>12000</v>
      </c>
      <c r="D22" s="27">
        <v>13500</v>
      </c>
      <c r="E22" s="27">
        <v>16100</v>
      </c>
    </row>
    <row r="23" spans="1:5" ht="15.75" thickBot="1">
      <c r="A23" s="24">
        <v>50403</v>
      </c>
      <c r="B23" s="26" t="s">
        <v>47</v>
      </c>
      <c r="C23" s="27">
        <v>7000</v>
      </c>
      <c r="D23" s="27">
        <v>7285</v>
      </c>
      <c r="E23" s="27">
        <v>8600</v>
      </c>
    </row>
    <row r="24" spans="1:5" ht="15.75" thickBot="1">
      <c r="A24" s="24">
        <v>50405</v>
      </c>
      <c r="B24" s="26" t="s">
        <v>48</v>
      </c>
      <c r="C24" s="27">
        <v>4000</v>
      </c>
      <c r="D24" s="27">
        <v>4160</v>
      </c>
      <c r="E24" s="27">
        <v>5300</v>
      </c>
    </row>
    <row r="25" spans="1:5" ht="15.75" thickBot="1">
      <c r="A25" s="24">
        <v>50406</v>
      </c>
      <c r="B25" s="26" t="s">
        <v>49</v>
      </c>
      <c r="C25" s="27">
        <v>7200</v>
      </c>
      <c r="D25" s="27">
        <v>7493</v>
      </c>
      <c r="E25" s="27">
        <v>7800</v>
      </c>
    </row>
    <row r="26" spans="1:5" ht="15.75" thickBot="1">
      <c r="A26" s="24">
        <v>40110</v>
      </c>
      <c r="B26" s="26" t="s">
        <v>50</v>
      </c>
      <c r="C26" s="27">
        <v>424348</v>
      </c>
      <c r="D26" s="27">
        <v>432835</v>
      </c>
      <c r="E26" s="27">
        <v>443656</v>
      </c>
    </row>
    <row r="27" spans="1:5" ht="15.75" thickBot="1">
      <c r="A27" s="24"/>
      <c r="B27" s="26" t="s">
        <v>51</v>
      </c>
      <c r="C27" s="27">
        <v>179256</v>
      </c>
      <c r="D27" s="27">
        <v>188219</v>
      </c>
      <c r="E27" s="27">
        <v>197630</v>
      </c>
    </row>
    <row r="28" spans="1:5" ht="15.75" thickBot="1">
      <c r="A28" s="32" t="s">
        <v>52</v>
      </c>
      <c r="B28" s="33" t="s">
        <v>53</v>
      </c>
      <c r="C28" s="34">
        <v>1277574</v>
      </c>
      <c r="D28" s="35">
        <v>1329232</v>
      </c>
      <c r="E28" s="36">
        <v>1385486</v>
      </c>
    </row>
    <row r="29" spans="1:5" ht="15.75" thickBot="1">
      <c r="A29" s="37"/>
      <c r="B29" s="38" t="s">
        <v>54</v>
      </c>
      <c r="C29" s="39"/>
      <c r="D29" s="39"/>
      <c r="E29" s="39"/>
    </row>
    <row r="30" spans="1:5" ht="15.75" thickBot="1">
      <c r="A30" s="37">
        <v>50409</v>
      </c>
      <c r="B30" s="26" t="s">
        <v>55</v>
      </c>
      <c r="C30" s="27">
        <v>24200</v>
      </c>
      <c r="D30" s="27">
        <v>25600</v>
      </c>
      <c r="E30" s="27">
        <v>26700</v>
      </c>
    </row>
    <row r="31" spans="1:5" ht="15.75" thickBot="1">
      <c r="A31" s="37">
        <v>50409</v>
      </c>
      <c r="B31" s="26" t="s">
        <v>56</v>
      </c>
      <c r="C31" s="39"/>
      <c r="D31" s="39"/>
      <c r="E31" s="39"/>
    </row>
    <row r="32" spans="1:5" ht="15.75" thickBot="1">
      <c r="A32" s="37">
        <v>50409</v>
      </c>
      <c r="B32" s="26" t="s">
        <v>57</v>
      </c>
      <c r="C32" s="27">
        <v>40000</v>
      </c>
      <c r="D32" s="27">
        <v>41600</v>
      </c>
      <c r="E32" s="27">
        <v>43512</v>
      </c>
    </row>
    <row r="33" spans="1:5" ht="15.75" thickBot="1">
      <c r="A33" s="32" t="s">
        <v>58</v>
      </c>
      <c r="B33" s="33" t="s">
        <v>59</v>
      </c>
      <c r="C33" s="34">
        <v>64200</v>
      </c>
      <c r="D33" s="35">
        <v>67200</v>
      </c>
      <c r="E33" s="36">
        <v>70212</v>
      </c>
    </row>
    <row r="34" spans="1:5" ht="15.75" thickBot="1">
      <c r="A34" s="37"/>
      <c r="B34" s="38" t="s">
        <v>60</v>
      </c>
      <c r="C34" s="39"/>
      <c r="D34" s="39"/>
      <c r="E34" s="39"/>
    </row>
    <row r="35" spans="1:5" ht="15.75" thickBot="1">
      <c r="A35" s="37">
        <v>50409</v>
      </c>
      <c r="B35" s="26" t="s">
        <v>61</v>
      </c>
      <c r="C35" s="27">
        <v>32000</v>
      </c>
      <c r="D35" s="27">
        <v>33300</v>
      </c>
      <c r="E35" s="27">
        <v>34700</v>
      </c>
    </row>
    <row r="36" spans="1:5" ht="15.75" thickBot="1">
      <c r="A36" s="32" t="s">
        <v>62</v>
      </c>
      <c r="B36" s="33" t="s">
        <v>63</v>
      </c>
      <c r="C36" s="34">
        <v>32000</v>
      </c>
      <c r="D36" s="35">
        <v>33300</v>
      </c>
      <c r="E36" s="36">
        <v>34700</v>
      </c>
    </row>
    <row r="37" spans="1:5" ht="39.75" thickBot="1">
      <c r="A37" s="40"/>
      <c r="B37" s="41" t="s">
        <v>64</v>
      </c>
      <c r="C37" s="42">
        <f>C28+C33+C36</f>
        <v>1373774</v>
      </c>
      <c r="D37" s="42">
        <f t="shared" ref="D37:E37" si="0">D28+D33+D36</f>
        <v>1429732</v>
      </c>
      <c r="E37" s="42">
        <f t="shared" si="0"/>
        <v>1490398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P16" sqref="P16"/>
    </sheetView>
  </sheetViews>
  <sheetFormatPr defaultRowHeight="15"/>
  <sheetData>
    <row r="1" spans="1:14" ht="15.75" thickBot="1">
      <c r="A1" s="43" t="s">
        <v>65</v>
      </c>
    </row>
    <row r="2" spans="1:14" ht="37.5" customHeight="1" thickBot="1">
      <c r="A2" s="117" t="s">
        <v>66</v>
      </c>
      <c r="B2" s="117"/>
      <c r="C2" s="113"/>
      <c r="D2" s="114"/>
      <c r="E2" s="114"/>
      <c r="F2" s="115" t="s">
        <v>67</v>
      </c>
      <c r="G2" s="115"/>
      <c r="H2" s="115" t="s">
        <v>81</v>
      </c>
      <c r="I2" s="115"/>
      <c r="J2" s="116" t="s">
        <v>82</v>
      </c>
      <c r="K2" s="116"/>
      <c r="L2" s="116"/>
      <c r="M2" s="115" t="s">
        <v>83</v>
      </c>
      <c r="N2" s="115"/>
    </row>
    <row r="3" spans="1:14" ht="19.5" customHeight="1" thickBot="1">
      <c r="A3" s="53"/>
      <c r="B3" s="53"/>
      <c r="C3" s="44"/>
      <c r="D3" s="54"/>
      <c r="E3" s="54"/>
      <c r="F3" s="54"/>
      <c r="G3" s="53"/>
      <c r="H3" s="53"/>
      <c r="I3" s="53"/>
      <c r="J3" s="53"/>
      <c r="K3" s="53"/>
      <c r="L3" s="53"/>
      <c r="M3" s="55"/>
      <c r="N3" s="118"/>
    </row>
    <row r="4" spans="1:14" ht="16.5" thickBot="1">
      <c r="A4" s="56" t="s">
        <v>68</v>
      </c>
      <c r="B4" s="56"/>
      <c r="C4" s="113"/>
      <c r="D4" s="114"/>
      <c r="E4" s="114"/>
      <c r="F4" s="115">
        <f>F5+F7</f>
        <v>11333332</v>
      </c>
      <c r="G4" s="115"/>
      <c r="H4" s="115">
        <f>H5+H7</f>
        <v>13051595</v>
      </c>
      <c r="I4" s="115"/>
      <c r="J4" s="116">
        <f>J5+J7</f>
        <v>13916721</v>
      </c>
      <c r="K4" s="116"/>
      <c r="L4" s="116"/>
      <c r="M4" s="115">
        <f>M5+M7</f>
        <v>14462759</v>
      </c>
      <c r="N4" s="115"/>
    </row>
    <row r="5" spans="1:14" ht="15.75">
      <c r="A5" s="46"/>
      <c r="B5" s="59" t="s">
        <v>69</v>
      </c>
      <c r="C5" s="59"/>
      <c r="D5" s="59"/>
      <c r="E5" s="61"/>
      <c r="F5" s="63">
        <v>1065865</v>
      </c>
      <c r="G5" s="63"/>
      <c r="H5" s="63">
        <v>1373774</v>
      </c>
      <c r="I5" s="63"/>
      <c r="J5" s="63">
        <v>1429732</v>
      </c>
      <c r="K5" s="63"/>
      <c r="L5" s="63"/>
      <c r="M5" s="63">
        <v>1490398</v>
      </c>
      <c r="N5" s="65"/>
    </row>
    <row r="6" spans="1:14" ht="15.75" thickBot="1">
      <c r="A6" s="47">
        <v>1.1000000000000001</v>
      </c>
      <c r="B6" s="60" t="s">
        <v>70</v>
      </c>
      <c r="C6" s="60"/>
      <c r="D6" s="60"/>
      <c r="E6" s="62"/>
      <c r="F6" s="64"/>
      <c r="G6" s="64"/>
      <c r="H6" s="64"/>
      <c r="I6" s="64"/>
      <c r="J6" s="64"/>
      <c r="K6" s="64"/>
      <c r="L6" s="64"/>
      <c r="M6" s="64"/>
      <c r="N6" s="66"/>
    </row>
    <row r="7" spans="1:14" ht="15.75">
      <c r="A7" s="48"/>
      <c r="B7" s="67" t="s">
        <v>71</v>
      </c>
      <c r="C7" s="67"/>
      <c r="D7" s="67"/>
      <c r="E7" s="69"/>
      <c r="F7" s="71">
        <v>10267467</v>
      </c>
      <c r="G7" s="71"/>
      <c r="H7" s="71">
        <v>11677821</v>
      </c>
      <c r="I7" s="71"/>
      <c r="J7" s="71">
        <v>12486989</v>
      </c>
      <c r="K7" s="71"/>
      <c r="L7" s="71"/>
      <c r="M7" s="71">
        <v>12972361</v>
      </c>
      <c r="N7" s="73"/>
    </row>
    <row r="8" spans="1:14" ht="28.5" customHeight="1" thickBot="1">
      <c r="A8" s="49">
        <v>1.2</v>
      </c>
      <c r="B8" s="68" t="s">
        <v>72</v>
      </c>
      <c r="C8" s="68"/>
      <c r="D8" s="68"/>
      <c r="E8" s="70"/>
      <c r="F8" s="72"/>
      <c r="G8" s="72"/>
      <c r="H8" s="72"/>
      <c r="I8" s="72"/>
      <c r="J8" s="72"/>
      <c r="K8" s="72"/>
      <c r="L8" s="72"/>
      <c r="M8" s="72"/>
      <c r="N8" s="74"/>
    </row>
    <row r="9" spans="1:14" ht="16.5" thickBot="1">
      <c r="A9" s="50">
        <v>2</v>
      </c>
      <c r="B9" s="56" t="s">
        <v>73</v>
      </c>
      <c r="C9" s="56"/>
      <c r="D9" s="56"/>
      <c r="E9" s="45"/>
      <c r="F9" s="57">
        <f>F10+F19</f>
        <v>11333332</v>
      </c>
      <c r="G9" s="57"/>
      <c r="H9" s="57">
        <f>H10+H19</f>
        <v>13051595</v>
      </c>
      <c r="I9" s="57"/>
      <c r="J9" s="58">
        <f>J10+J19</f>
        <v>13916721</v>
      </c>
      <c r="K9" s="58"/>
      <c r="L9" s="58"/>
      <c r="M9" s="57">
        <f>M10+M19</f>
        <v>14462759</v>
      </c>
      <c r="N9" s="57"/>
    </row>
    <row r="10" spans="1:14" ht="15" customHeight="1" thickBot="1">
      <c r="A10" s="51">
        <v>2.1</v>
      </c>
      <c r="B10" s="76" t="s">
        <v>74</v>
      </c>
      <c r="C10" s="76"/>
      <c r="D10" s="76"/>
      <c r="E10" s="52"/>
      <c r="F10" s="78">
        <f>F11+F13+F15+F17</f>
        <v>8285952</v>
      </c>
      <c r="G10" s="78"/>
      <c r="H10" s="78">
        <f>H11+H13+H15+H17</f>
        <v>9020000</v>
      </c>
      <c r="I10" s="78"/>
      <c r="J10" s="112">
        <f>J11+J13+J15+J17</f>
        <v>9617831</v>
      </c>
      <c r="K10" s="112"/>
      <c r="L10" s="112"/>
      <c r="M10" s="78">
        <f>M11+M13+M15+M17</f>
        <v>9995353</v>
      </c>
      <c r="N10" s="78"/>
    </row>
    <row r="11" spans="1:14">
      <c r="A11" s="79"/>
      <c r="B11" s="81" t="s">
        <v>75</v>
      </c>
      <c r="C11" s="81"/>
      <c r="D11" s="81"/>
      <c r="E11" s="83"/>
      <c r="F11" s="85">
        <v>6460888</v>
      </c>
      <c r="G11" s="85"/>
      <c r="H11" s="87">
        <v>6920000</v>
      </c>
      <c r="I11" s="87"/>
      <c r="J11" s="87">
        <v>7378796</v>
      </c>
      <c r="K11" s="87"/>
      <c r="L11" s="87"/>
      <c r="M11" s="87">
        <v>7668045</v>
      </c>
      <c r="N11" s="89"/>
    </row>
    <row r="12" spans="1:14" ht="15.75" thickBot="1">
      <c r="A12" s="80"/>
      <c r="B12" s="82" t="s">
        <v>76</v>
      </c>
      <c r="C12" s="82"/>
      <c r="D12" s="82"/>
      <c r="E12" s="84"/>
      <c r="F12" s="86"/>
      <c r="G12" s="86"/>
      <c r="H12" s="88"/>
      <c r="I12" s="88"/>
      <c r="J12" s="88"/>
      <c r="K12" s="88"/>
      <c r="L12" s="88"/>
      <c r="M12" s="88"/>
      <c r="N12" s="90"/>
    </row>
    <row r="13" spans="1:14" ht="15.75">
      <c r="A13" s="91"/>
      <c r="B13" s="93"/>
      <c r="C13" s="93"/>
      <c r="D13" s="93"/>
      <c r="E13" s="95"/>
      <c r="F13" s="85">
        <v>1308064</v>
      </c>
      <c r="G13" s="85"/>
      <c r="H13" s="87">
        <v>1500000</v>
      </c>
      <c r="I13" s="87"/>
      <c r="J13" s="87">
        <v>1599450</v>
      </c>
      <c r="K13" s="87"/>
      <c r="L13" s="87"/>
      <c r="M13" s="87">
        <v>1662148</v>
      </c>
      <c r="N13" s="89"/>
    </row>
    <row r="14" spans="1:14" ht="15.75" thickBot="1">
      <c r="A14" s="92"/>
      <c r="B14" s="94" t="s">
        <v>77</v>
      </c>
      <c r="C14" s="94"/>
      <c r="D14" s="94"/>
      <c r="E14" s="96"/>
      <c r="F14" s="86"/>
      <c r="G14" s="86"/>
      <c r="H14" s="88"/>
      <c r="I14" s="88"/>
      <c r="J14" s="88"/>
      <c r="K14" s="88"/>
      <c r="L14" s="88"/>
      <c r="M14" s="88"/>
      <c r="N14" s="90"/>
    </row>
    <row r="15" spans="1:14" ht="15.75">
      <c r="A15" s="91"/>
      <c r="B15" s="93"/>
      <c r="C15" s="93"/>
      <c r="D15" s="93"/>
      <c r="E15" s="95"/>
      <c r="F15" s="85">
        <v>167000</v>
      </c>
      <c r="G15" s="85"/>
      <c r="H15" s="87">
        <v>200000</v>
      </c>
      <c r="I15" s="87"/>
      <c r="J15" s="87">
        <v>213260</v>
      </c>
      <c r="K15" s="87"/>
      <c r="L15" s="87"/>
      <c r="M15" s="87">
        <v>221620</v>
      </c>
      <c r="N15" s="89"/>
    </row>
    <row r="16" spans="1:14" ht="15" customHeight="1" thickBot="1">
      <c r="A16" s="92"/>
      <c r="B16" s="94" t="s">
        <v>78</v>
      </c>
      <c r="C16" s="94"/>
      <c r="D16" s="94"/>
      <c r="E16" s="96"/>
      <c r="F16" s="86"/>
      <c r="G16" s="86"/>
      <c r="H16" s="88"/>
      <c r="I16" s="88"/>
      <c r="J16" s="88"/>
      <c r="K16" s="88"/>
      <c r="L16" s="88"/>
      <c r="M16" s="88"/>
      <c r="N16" s="90"/>
    </row>
    <row r="17" spans="1:14">
      <c r="A17" s="97"/>
      <c r="B17" s="99" t="s">
        <v>75</v>
      </c>
      <c r="C17" s="99"/>
      <c r="D17" s="99"/>
      <c r="E17" s="100"/>
      <c r="F17" s="85">
        <v>350000</v>
      </c>
      <c r="G17" s="85"/>
      <c r="H17" s="87">
        <v>400000</v>
      </c>
      <c r="I17" s="87"/>
      <c r="J17" s="87">
        <v>426325</v>
      </c>
      <c r="K17" s="87"/>
      <c r="L17" s="87"/>
      <c r="M17" s="87">
        <v>443540</v>
      </c>
      <c r="N17" s="89"/>
    </row>
    <row r="18" spans="1:14" ht="15.75" thickBot="1">
      <c r="A18" s="98"/>
      <c r="B18" s="94" t="s">
        <v>79</v>
      </c>
      <c r="C18" s="94"/>
      <c r="D18" s="94"/>
      <c r="E18" s="101"/>
      <c r="F18" s="86"/>
      <c r="G18" s="86"/>
      <c r="H18" s="88"/>
      <c r="I18" s="88"/>
      <c r="J18" s="88"/>
      <c r="K18" s="88"/>
      <c r="L18" s="88"/>
      <c r="M18" s="88"/>
      <c r="N18" s="90"/>
    </row>
    <row r="19" spans="1:14" ht="15.75">
      <c r="A19" s="102">
        <v>2.2999999999999998</v>
      </c>
      <c r="B19" s="104"/>
      <c r="C19" s="104"/>
      <c r="D19" s="104"/>
      <c r="E19" s="69"/>
      <c r="F19" s="105">
        <v>3047380</v>
      </c>
      <c r="G19" s="105"/>
      <c r="H19" s="106">
        <v>4031595</v>
      </c>
      <c r="I19" s="106"/>
      <c r="J19" s="108">
        <v>4298890</v>
      </c>
      <c r="K19" s="108"/>
      <c r="L19" s="108"/>
      <c r="M19" s="108">
        <v>4467406</v>
      </c>
      <c r="N19" s="110"/>
    </row>
    <row r="20" spans="1:14" ht="15.75" thickBot="1">
      <c r="A20" s="103"/>
      <c r="B20" s="75" t="s">
        <v>80</v>
      </c>
      <c r="C20" s="75"/>
      <c r="D20" s="75"/>
      <c r="E20" s="70"/>
      <c r="F20" s="77"/>
      <c r="G20" s="77"/>
      <c r="H20" s="107"/>
      <c r="I20" s="107"/>
      <c r="J20" s="109"/>
      <c r="K20" s="109"/>
      <c r="L20" s="109"/>
      <c r="M20" s="109"/>
      <c r="N20" s="111"/>
    </row>
  </sheetData>
  <mergeCells count="79">
    <mergeCell ref="M4:N4"/>
    <mergeCell ref="A2:B2"/>
    <mergeCell ref="F2:G2"/>
    <mergeCell ref="H2:I2"/>
    <mergeCell ref="J2:L2"/>
    <mergeCell ref="M2:N2"/>
    <mergeCell ref="J17:L18"/>
    <mergeCell ref="M17:N18"/>
    <mergeCell ref="A19:A20"/>
    <mergeCell ref="B19:D19"/>
    <mergeCell ref="B20:D20"/>
    <mergeCell ref="E19:E20"/>
    <mergeCell ref="F19:G20"/>
    <mergeCell ref="H19:I20"/>
    <mergeCell ref="J19:L20"/>
    <mergeCell ref="M19:N20"/>
    <mergeCell ref="A17:A18"/>
    <mergeCell ref="B17:D17"/>
    <mergeCell ref="B18:D18"/>
    <mergeCell ref="E17:E18"/>
    <mergeCell ref="F17:G18"/>
    <mergeCell ref="H17:I18"/>
    <mergeCell ref="M13:N14"/>
    <mergeCell ref="A15:A16"/>
    <mergeCell ref="B15:D15"/>
    <mergeCell ref="B16:D16"/>
    <mergeCell ref="E15:E16"/>
    <mergeCell ref="F15:G16"/>
    <mergeCell ref="H15:I16"/>
    <mergeCell ref="J15:L16"/>
    <mergeCell ref="M15:N16"/>
    <mergeCell ref="H11:I12"/>
    <mergeCell ref="J11:L12"/>
    <mergeCell ref="M11:N12"/>
    <mergeCell ref="A13:A14"/>
    <mergeCell ref="B13:D13"/>
    <mergeCell ref="B14:D14"/>
    <mergeCell ref="E13:E14"/>
    <mergeCell ref="F13:G14"/>
    <mergeCell ref="H13:I14"/>
    <mergeCell ref="J13:L14"/>
    <mergeCell ref="B10:D10"/>
    <mergeCell ref="F10:G10"/>
    <mergeCell ref="H10:I10"/>
    <mergeCell ref="J10:L10"/>
    <mergeCell ref="M10:N10"/>
    <mergeCell ref="A11:A12"/>
    <mergeCell ref="B11:D11"/>
    <mergeCell ref="B12:D12"/>
    <mergeCell ref="E11:E12"/>
    <mergeCell ref="F11:G12"/>
    <mergeCell ref="M7:N8"/>
    <mergeCell ref="B9:D9"/>
    <mergeCell ref="F9:G9"/>
    <mergeCell ref="H9:I9"/>
    <mergeCell ref="J9:L9"/>
    <mergeCell ref="M9:N9"/>
    <mergeCell ref="B7:D7"/>
    <mergeCell ref="B8:D8"/>
    <mergeCell ref="E7:E8"/>
    <mergeCell ref="F7:G8"/>
    <mergeCell ref="H7:I8"/>
    <mergeCell ref="J7:L8"/>
    <mergeCell ref="B6:D6"/>
    <mergeCell ref="E5:E6"/>
    <mergeCell ref="F5:G6"/>
    <mergeCell ref="H5:I6"/>
    <mergeCell ref="J5:L6"/>
    <mergeCell ref="M5:N6"/>
    <mergeCell ref="B5:D5"/>
    <mergeCell ref="A4:B4"/>
    <mergeCell ref="F4:G4"/>
    <mergeCell ref="H4:I4"/>
    <mergeCell ref="J4:L4"/>
    <mergeCell ref="A3:B3"/>
    <mergeCell ref="D3:F3"/>
    <mergeCell ref="G3:H3"/>
    <mergeCell ref="I3:J3"/>
    <mergeCell ref="K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5"/>
  <sheetViews>
    <sheetView topLeftCell="A9" workbookViewId="0">
      <selection activeCell="L22" sqref="L22"/>
    </sheetView>
  </sheetViews>
  <sheetFormatPr defaultRowHeight="15"/>
  <cols>
    <col min="3" max="3" width="15.140625" customWidth="1"/>
    <col min="4" max="4" width="13.42578125" customWidth="1"/>
    <col min="5" max="5" width="12.85546875" customWidth="1"/>
    <col min="6" max="6" width="14.85546875" customWidth="1"/>
    <col min="7" max="7" width="11" customWidth="1"/>
    <col min="9" max="9" width="17.42578125" customWidth="1"/>
  </cols>
  <sheetData>
    <row r="1" spans="1:9" ht="15.75" thickBot="1">
      <c r="A1" s="43" t="s">
        <v>84</v>
      </c>
    </row>
    <row r="2" spans="1:9" ht="15.75" thickBot="1">
      <c r="A2" s="135" t="s">
        <v>85</v>
      </c>
      <c r="B2" s="138">
        <v>2022</v>
      </c>
      <c r="C2" s="137"/>
      <c r="D2" s="137"/>
      <c r="E2" s="137"/>
      <c r="F2" s="137"/>
      <c r="G2" s="139"/>
      <c r="H2" s="138"/>
      <c r="I2" s="139"/>
    </row>
    <row r="3" spans="1:9" ht="27" thickBot="1">
      <c r="A3" s="136"/>
      <c r="B3" s="140" t="s">
        <v>86</v>
      </c>
      <c r="C3" s="141"/>
      <c r="D3" s="119" t="s">
        <v>87</v>
      </c>
      <c r="E3" s="119" t="s">
        <v>88</v>
      </c>
      <c r="F3" s="119" t="s">
        <v>89</v>
      </c>
      <c r="G3" s="138" t="s">
        <v>90</v>
      </c>
      <c r="H3" s="139"/>
      <c r="I3" s="119" t="s">
        <v>91</v>
      </c>
    </row>
    <row r="4" spans="1:9" ht="15.75" thickBot="1">
      <c r="A4" s="142" t="s">
        <v>92</v>
      </c>
      <c r="B4" s="143"/>
      <c r="C4" s="120">
        <v>107402</v>
      </c>
      <c r="D4" s="120">
        <v>36000</v>
      </c>
      <c r="E4" s="121"/>
      <c r="F4" s="120">
        <v>170000</v>
      </c>
      <c r="G4" s="144"/>
      <c r="H4" s="145"/>
      <c r="I4" s="120">
        <f>C4+D4+E4+F4+G4</f>
        <v>313402</v>
      </c>
    </row>
    <row r="5" spans="1:9" ht="25.5" customHeight="1" thickBot="1">
      <c r="A5" s="146" t="s">
        <v>93</v>
      </c>
      <c r="B5" s="147"/>
      <c r="C5" s="120">
        <v>115500</v>
      </c>
      <c r="D5" s="120">
        <v>5000</v>
      </c>
      <c r="E5" s="121"/>
      <c r="F5" s="121"/>
      <c r="G5" s="144"/>
      <c r="H5" s="145"/>
      <c r="I5" s="120">
        <f t="shared" ref="I5:I24" si="0">C5+D5+E5+F5+G5</f>
        <v>120500</v>
      </c>
    </row>
    <row r="6" spans="1:9" ht="25.5" customHeight="1" thickBot="1">
      <c r="A6" s="146" t="s">
        <v>94</v>
      </c>
      <c r="B6" s="147"/>
      <c r="C6" s="120">
        <v>235000</v>
      </c>
      <c r="D6" s="120">
        <v>89500</v>
      </c>
      <c r="E6" s="121"/>
      <c r="F6" s="121"/>
      <c r="G6" s="148">
        <v>30000</v>
      </c>
      <c r="H6" s="149"/>
      <c r="I6" s="120">
        <f t="shared" si="0"/>
        <v>354500</v>
      </c>
    </row>
    <row r="7" spans="1:9" ht="15.75" thickBot="1">
      <c r="A7" s="146" t="s">
        <v>95</v>
      </c>
      <c r="B7" s="147"/>
      <c r="C7" s="120">
        <v>50408</v>
      </c>
      <c r="D7" s="120">
        <v>12000</v>
      </c>
      <c r="E7" s="121"/>
      <c r="F7" s="121"/>
      <c r="G7" s="148">
        <v>30000</v>
      </c>
      <c r="H7" s="149"/>
      <c r="I7" s="120">
        <f t="shared" si="0"/>
        <v>92408</v>
      </c>
    </row>
    <row r="8" spans="1:9" ht="15.75" thickBot="1">
      <c r="A8" s="146" t="s">
        <v>96</v>
      </c>
      <c r="B8" s="147"/>
      <c r="C8" s="122">
        <v>129597</v>
      </c>
      <c r="D8" s="120">
        <v>130375</v>
      </c>
      <c r="E8" s="120">
        <v>80000</v>
      </c>
      <c r="F8" s="121"/>
      <c r="G8" s="148">
        <v>140000</v>
      </c>
      <c r="H8" s="149"/>
      <c r="I8" s="120">
        <f t="shared" si="0"/>
        <v>479972</v>
      </c>
    </row>
    <row r="9" spans="1:9" ht="25.5" customHeight="1" thickBot="1">
      <c r="A9" s="146" t="s">
        <v>97</v>
      </c>
      <c r="B9" s="147"/>
      <c r="C9" s="120">
        <v>16644</v>
      </c>
      <c r="D9" s="120">
        <v>235000</v>
      </c>
      <c r="E9" s="121"/>
      <c r="F9" s="123"/>
      <c r="G9" s="148">
        <v>320000</v>
      </c>
      <c r="H9" s="149"/>
      <c r="I9" s="120">
        <f t="shared" si="0"/>
        <v>571644</v>
      </c>
    </row>
    <row r="10" spans="1:9" ht="27" customHeight="1" thickBot="1">
      <c r="A10" s="146" t="s">
        <v>98</v>
      </c>
      <c r="B10" s="147"/>
      <c r="C10" s="120">
        <v>120000</v>
      </c>
      <c r="D10" s="120">
        <v>20000</v>
      </c>
      <c r="E10" s="120">
        <v>5000</v>
      </c>
      <c r="F10" s="123"/>
      <c r="G10" s="144"/>
      <c r="H10" s="145"/>
      <c r="I10" s="120">
        <f t="shared" si="0"/>
        <v>145000</v>
      </c>
    </row>
    <row r="11" spans="1:9" ht="25.5" customHeight="1" thickBot="1">
      <c r="A11" s="146" t="s">
        <v>99</v>
      </c>
      <c r="B11" s="147"/>
      <c r="C11" s="120">
        <v>23153</v>
      </c>
      <c r="D11" s="120">
        <v>13000</v>
      </c>
      <c r="E11" s="121"/>
      <c r="F11" s="123"/>
      <c r="G11" s="144"/>
      <c r="H11" s="145"/>
      <c r="I11" s="120">
        <f t="shared" si="0"/>
        <v>36153</v>
      </c>
    </row>
    <row r="12" spans="1:9" ht="29.25" customHeight="1">
      <c r="A12" s="179" t="s">
        <v>100</v>
      </c>
      <c r="B12" s="180"/>
      <c r="C12" s="169">
        <v>63000</v>
      </c>
      <c r="D12" s="169">
        <v>15000</v>
      </c>
      <c r="E12" s="170"/>
      <c r="F12" s="125">
        <v>80000</v>
      </c>
      <c r="G12" s="171">
        <v>170000</v>
      </c>
      <c r="H12" s="172"/>
      <c r="I12" s="124">
        <f>C12+D12+E12+F12+G12</f>
        <v>328000</v>
      </c>
    </row>
    <row r="13" spans="1:9" ht="25.5" customHeight="1">
      <c r="A13" s="174" t="s">
        <v>101</v>
      </c>
      <c r="B13" s="174"/>
      <c r="C13" s="175">
        <v>63874</v>
      </c>
      <c r="D13" s="175">
        <v>13000</v>
      </c>
      <c r="E13" s="176"/>
      <c r="F13" s="177"/>
      <c r="G13" s="178"/>
      <c r="H13" s="178"/>
      <c r="I13" s="175">
        <f t="shared" si="0"/>
        <v>76874</v>
      </c>
    </row>
    <row r="14" spans="1:9" ht="25.5" customHeight="1" thickBot="1">
      <c r="A14" s="152" t="s">
        <v>102</v>
      </c>
      <c r="B14" s="173"/>
      <c r="C14" s="124">
        <v>44000</v>
      </c>
      <c r="D14" s="120">
        <v>13000</v>
      </c>
      <c r="E14" s="121"/>
      <c r="F14" s="123"/>
      <c r="G14" s="150">
        <v>2052380</v>
      </c>
      <c r="H14" s="151"/>
      <c r="I14" s="120">
        <f t="shared" si="0"/>
        <v>2109380</v>
      </c>
    </row>
    <row r="15" spans="1:9" ht="15.75" thickBot="1">
      <c r="A15" s="153" t="s">
        <v>103</v>
      </c>
      <c r="B15" s="154"/>
      <c r="C15" s="126">
        <v>1030900</v>
      </c>
      <c r="D15" s="120">
        <v>267360</v>
      </c>
      <c r="E15" s="121">
        <v>32000</v>
      </c>
      <c r="F15" s="121"/>
      <c r="G15" s="148">
        <v>140000</v>
      </c>
      <c r="H15" s="149"/>
      <c r="I15" s="120">
        <f t="shared" si="0"/>
        <v>1470260</v>
      </c>
    </row>
    <row r="16" spans="1:9" ht="15.75" thickBot="1">
      <c r="A16" s="155" t="s">
        <v>104</v>
      </c>
      <c r="B16" s="156"/>
      <c r="C16" s="127">
        <v>14200</v>
      </c>
      <c r="D16" s="128"/>
      <c r="E16" s="128"/>
      <c r="F16" s="128"/>
      <c r="G16" s="157"/>
      <c r="H16" s="158"/>
      <c r="I16" s="120">
        <f t="shared" si="0"/>
        <v>14200</v>
      </c>
    </row>
    <row r="17" spans="1:9" ht="25.5" customHeight="1" thickBot="1">
      <c r="A17" s="155" t="s">
        <v>105</v>
      </c>
      <c r="B17" s="156"/>
      <c r="C17" s="127">
        <v>1016700</v>
      </c>
      <c r="D17" s="127">
        <v>267360</v>
      </c>
      <c r="E17" s="128">
        <v>32000</v>
      </c>
      <c r="F17" s="128"/>
      <c r="G17" s="159">
        <v>140000</v>
      </c>
      <c r="H17" s="160"/>
      <c r="I17" s="120">
        <f t="shared" si="0"/>
        <v>1456060</v>
      </c>
    </row>
    <row r="18" spans="1:9" ht="15.75" thickBot="1">
      <c r="A18" s="153" t="s">
        <v>106</v>
      </c>
      <c r="B18" s="154"/>
      <c r="C18" s="120">
        <v>75200</v>
      </c>
      <c r="D18" s="120">
        <v>12000</v>
      </c>
      <c r="E18" s="120">
        <v>10000</v>
      </c>
      <c r="F18" s="121"/>
      <c r="G18" s="144"/>
      <c r="H18" s="145"/>
      <c r="I18" s="120">
        <f t="shared" si="0"/>
        <v>97200</v>
      </c>
    </row>
    <row r="19" spans="1:9" ht="25.5" customHeight="1" thickBot="1">
      <c r="A19" s="153" t="s">
        <v>107</v>
      </c>
      <c r="B19" s="154"/>
      <c r="C19" s="120">
        <v>80667</v>
      </c>
      <c r="D19" s="120">
        <v>44264</v>
      </c>
      <c r="E19" s="121"/>
      <c r="F19" s="120">
        <v>80000</v>
      </c>
      <c r="G19" s="148">
        <v>45000</v>
      </c>
      <c r="H19" s="149"/>
      <c r="I19" s="120">
        <f t="shared" si="0"/>
        <v>249931</v>
      </c>
    </row>
    <row r="20" spans="1:9" ht="27" customHeight="1" thickBot="1">
      <c r="A20" s="153" t="s">
        <v>108</v>
      </c>
      <c r="B20" s="154"/>
      <c r="C20" s="120">
        <v>4305543</v>
      </c>
      <c r="D20" s="120">
        <v>402565</v>
      </c>
      <c r="E20" s="120">
        <v>40000</v>
      </c>
      <c r="F20" s="120">
        <v>20000</v>
      </c>
      <c r="G20" s="148">
        <v>120000</v>
      </c>
      <c r="H20" s="149"/>
      <c r="I20" s="120">
        <f t="shared" si="0"/>
        <v>4888108</v>
      </c>
    </row>
    <row r="21" spans="1:9" ht="15.75" thickBot="1">
      <c r="A21" s="155" t="s">
        <v>104</v>
      </c>
      <c r="B21" s="156"/>
      <c r="C21" s="129">
        <v>49895</v>
      </c>
      <c r="D21" s="129">
        <v>81102</v>
      </c>
      <c r="E21" s="130"/>
      <c r="F21" s="129">
        <v>20000</v>
      </c>
      <c r="G21" s="161">
        <v>120000</v>
      </c>
      <c r="H21" s="162"/>
      <c r="I21" s="120">
        <f t="shared" si="0"/>
        <v>270997</v>
      </c>
    </row>
    <row r="22" spans="1:9" ht="15.75" thickBot="1">
      <c r="A22" s="155" t="s">
        <v>109</v>
      </c>
      <c r="B22" s="156"/>
      <c r="C22" s="131">
        <v>91793</v>
      </c>
      <c r="D22" s="130">
        <v>26197</v>
      </c>
      <c r="E22" s="129">
        <v>4000</v>
      </c>
      <c r="F22" s="130"/>
      <c r="G22" s="163"/>
      <c r="H22" s="164"/>
      <c r="I22" s="120">
        <f t="shared" si="0"/>
        <v>121990</v>
      </c>
    </row>
    <row r="23" spans="1:9" ht="15.75" thickBot="1">
      <c r="A23" s="155" t="s">
        <v>110</v>
      </c>
      <c r="B23" s="156"/>
      <c r="C23" s="129">
        <v>3175044</v>
      </c>
      <c r="D23" s="129">
        <v>238113</v>
      </c>
      <c r="E23" s="129">
        <v>21784</v>
      </c>
      <c r="F23" s="130"/>
      <c r="G23" s="163"/>
      <c r="H23" s="164"/>
      <c r="I23" s="120">
        <f t="shared" si="0"/>
        <v>3434941</v>
      </c>
    </row>
    <row r="24" spans="1:9" ht="15.75" thickBot="1">
      <c r="A24" s="155" t="s">
        <v>111</v>
      </c>
      <c r="B24" s="156"/>
      <c r="C24" s="132">
        <v>988812</v>
      </c>
      <c r="D24" s="132">
        <v>57153</v>
      </c>
      <c r="E24" s="132">
        <v>14216</v>
      </c>
      <c r="F24" s="133"/>
      <c r="G24" s="163"/>
      <c r="H24" s="164"/>
      <c r="I24" s="120">
        <f t="shared" si="0"/>
        <v>1060181</v>
      </c>
    </row>
    <row r="25" spans="1:9" ht="15.75" thickBot="1">
      <c r="A25" s="165" t="s">
        <v>112</v>
      </c>
      <c r="B25" s="166"/>
      <c r="C25" s="181">
        <f>C4+C5+C6+C7+C8+C9+C10+C11+C12+C13+C14+C15+C18+C19+C20</f>
        <v>6460888</v>
      </c>
      <c r="D25" s="181">
        <f>D4+D5+D6+D7+D8+D9+D10+D11+D12+D13+D14+D15+D18+D19+D20</f>
        <v>1308064</v>
      </c>
      <c r="E25" s="181">
        <f>E4+E5+E6+E7+E8+E9+E10+E11+E12+E13+E14+E15+E18+E19+E20</f>
        <v>167000</v>
      </c>
      <c r="F25" s="134">
        <f>SUM(F4:F20)</f>
        <v>350000</v>
      </c>
      <c r="G25" s="168">
        <f>G4+G5+G6+G7+G8+G9+G10+G11+G12+G13+G14+G15+G19+G20</f>
        <v>3047380</v>
      </c>
      <c r="H25" s="167"/>
      <c r="I25" s="134">
        <f>I4+I5+I6+I7+I8+I9+I10+I11+I12+I13+I14+I15+I18+I19+I20</f>
        <v>11333332</v>
      </c>
    </row>
  </sheetData>
  <mergeCells count="49">
    <mergeCell ref="A25:B25"/>
    <mergeCell ref="G25:H25"/>
    <mergeCell ref="G12:H12"/>
    <mergeCell ref="A12:B12"/>
    <mergeCell ref="A22:B22"/>
    <mergeCell ref="G22:H22"/>
    <mergeCell ref="A23:B23"/>
    <mergeCell ref="G23:H23"/>
    <mergeCell ref="A24:B24"/>
    <mergeCell ref="G24:H24"/>
    <mergeCell ref="A19:B19"/>
    <mergeCell ref="G19:H19"/>
    <mergeCell ref="A20:B20"/>
    <mergeCell ref="G20:H20"/>
    <mergeCell ref="A21:B21"/>
    <mergeCell ref="G21:H21"/>
    <mergeCell ref="A16:B16"/>
    <mergeCell ref="G16:H16"/>
    <mergeCell ref="A17:B17"/>
    <mergeCell ref="G17:H17"/>
    <mergeCell ref="A18:B18"/>
    <mergeCell ref="G18:H18"/>
    <mergeCell ref="A13:B13"/>
    <mergeCell ref="G13:H13"/>
    <mergeCell ref="A14:B14"/>
    <mergeCell ref="G14:H14"/>
    <mergeCell ref="A15:B15"/>
    <mergeCell ref="G15:H15"/>
    <mergeCell ref="A11:B11"/>
    <mergeCell ref="G11:H11"/>
    <mergeCell ref="A8:B8"/>
    <mergeCell ref="G8:H8"/>
    <mergeCell ref="A9:B9"/>
    <mergeCell ref="G9:H9"/>
    <mergeCell ref="A10:B10"/>
    <mergeCell ref="G10:H10"/>
    <mergeCell ref="A5:B5"/>
    <mergeCell ref="G5:H5"/>
    <mergeCell ref="A6:B6"/>
    <mergeCell ref="G6:H6"/>
    <mergeCell ref="A7:B7"/>
    <mergeCell ref="G7:H7"/>
    <mergeCell ref="A2:A3"/>
    <mergeCell ref="B2:G2"/>
    <mergeCell ref="H2:I2"/>
    <mergeCell ref="B3:C3"/>
    <mergeCell ref="G3:H3"/>
    <mergeCell ref="A4:B4"/>
    <mergeCell ref="G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8" sqref="G8:H8"/>
    </sheetView>
  </sheetViews>
  <sheetFormatPr defaultRowHeight="15"/>
  <cols>
    <col min="3" max="3" width="15.140625" customWidth="1"/>
    <col min="4" max="4" width="13.42578125" customWidth="1"/>
    <col min="5" max="5" width="12.85546875" customWidth="1"/>
    <col min="6" max="6" width="14.85546875" customWidth="1"/>
    <col min="7" max="7" width="11" customWidth="1"/>
    <col min="9" max="9" width="17.42578125" customWidth="1"/>
  </cols>
  <sheetData>
    <row r="1" spans="1:9" ht="15.75" thickBot="1">
      <c r="A1" s="43" t="s">
        <v>113</v>
      </c>
    </row>
    <row r="2" spans="1:9" ht="15.75" thickBot="1">
      <c r="A2" s="135" t="s">
        <v>85</v>
      </c>
      <c r="B2" s="138">
        <v>2023</v>
      </c>
      <c r="C2" s="137"/>
      <c r="D2" s="137"/>
      <c r="E2" s="137"/>
      <c r="F2" s="137"/>
      <c r="G2" s="139"/>
      <c r="H2" s="138"/>
      <c r="I2" s="139"/>
    </row>
    <row r="3" spans="1:9" ht="27" thickBot="1">
      <c r="A3" s="136"/>
      <c r="B3" s="191"/>
      <c r="C3" s="191" t="s">
        <v>86</v>
      </c>
      <c r="D3" s="119" t="s">
        <v>87</v>
      </c>
      <c r="E3" s="119" t="s">
        <v>88</v>
      </c>
      <c r="F3" s="119" t="s">
        <v>89</v>
      </c>
      <c r="G3" s="138" t="s">
        <v>90</v>
      </c>
      <c r="H3" s="139"/>
      <c r="I3" s="119" t="s">
        <v>91</v>
      </c>
    </row>
    <row r="4" spans="1:9" ht="15.75" customHeight="1" thickBot="1">
      <c r="A4" s="142" t="s">
        <v>92</v>
      </c>
      <c r="B4" s="143"/>
      <c r="C4" s="120">
        <v>111065</v>
      </c>
      <c r="D4" s="120">
        <v>36000</v>
      </c>
      <c r="E4" s="121"/>
      <c r="F4" s="120">
        <v>169000</v>
      </c>
      <c r="G4" s="144"/>
      <c r="H4" s="145"/>
      <c r="I4" s="120">
        <f>C4+D4+E4+F4+G4</f>
        <v>316065</v>
      </c>
    </row>
    <row r="5" spans="1:9" ht="25.5" customHeight="1" thickBot="1">
      <c r="A5" s="146" t="s">
        <v>93</v>
      </c>
      <c r="B5" s="147"/>
      <c r="C5" s="120">
        <v>119438</v>
      </c>
      <c r="D5" s="120">
        <v>5000</v>
      </c>
      <c r="E5" s="121"/>
      <c r="F5" s="121"/>
      <c r="G5" s="144"/>
      <c r="H5" s="145"/>
      <c r="I5" s="120">
        <f t="shared" ref="I5:I18" si="0">C5+D5+E5+F5+G5</f>
        <v>124438</v>
      </c>
    </row>
    <row r="6" spans="1:9" ht="25.5" customHeight="1" thickBot="1">
      <c r="A6" s="146" t="s">
        <v>94</v>
      </c>
      <c r="B6" s="147"/>
      <c r="C6" s="120">
        <v>243000</v>
      </c>
      <c r="D6" s="120">
        <v>90000</v>
      </c>
      <c r="E6" s="121"/>
      <c r="F6" s="121"/>
      <c r="G6" s="148">
        <v>85000</v>
      </c>
      <c r="H6" s="149"/>
      <c r="I6" s="120">
        <f t="shared" si="0"/>
        <v>418000</v>
      </c>
    </row>
    <row r="7" spans="1:9" ht="15.75" customHeight="1" thickBot="1">
      <c r="A7" s="146" t="s">
        <v>95</v>
      </c>
      <c r="B7" s="147"/>
      <c r="C7" s="120">
        <v>52000</v>
      </c>
      <c r="D7" s="120">
        <v>12000</v>
      </c>
      <c r="E7" s="121"/>
      <c r="F7" s="121"/>
      <c r="G7" s="148">
        <v>20000</v>
      </c>
      <c r="H7" s="149"/>
      <c r="I7" s="120">
        <f t="shared" si="0"/>
        <v>84000</v>
      </c>
    </row>
    <row r="8" spans="1:9" ht="15.75" customHeight="1" thickBot="1">
      <c r="A8" s="146" t="s">
        <v>96</v>
      </c>
      <c r="B8" s="147"/>
      <c r="C8" s="120">
        <v>134576</v>
      </c>
      <c r="D8" s="120">
        <v>124337</v>
      </c>
      <c r="E8" s="120">
        <v>110000</v>
      </c>
      <c r="F8" s="121"/>
      <c r="G8" s="148">
        <v>90000</v>
      </c>
      <c r="H8" s="149"/>
      <c r="I8" s="120">
        <f t="shared" si="0"/>
        <v>458913</v>
      </c>
    </row>
    <row r="9" spans="1:9" ht="25.5" customHeight="1" thickBot="1">
      <c r="A9" s="146" t="s">
        <v>97</v>
      </c>
      <c r="B9" s="147"/>
      <c r="C9" s="120">
        <v>17200</v>
      </c>
      <c r="D9" s="120">
        <v>245692</v>
      </c>
      <c r="E9" s="121"/>
      <c r="F9" s="121"/>
      <c r="G9" s="148">
        <v>430000</v>
      </c>
      <c r="H9" s="149"/>
      <c r="I9" s="120">
        <f t="shared" si="0"/>
        <v>692892</v>
      </c>
    </row>
    <row r="10" spans="1:9" ht="27" customHeight="1" thickBot="1">
      <c r="A10" s="146" t="s">
        <v>98</v>
      </c>
      <c r="B10" s="147"/>
      <c r="C10" s="122">
        <v>124000</v>
      </c>
      <c r="D10" s="120">
        <v>20000</v>
      </c>
      <c r="E10" s="120">
        <v>5000</v>
      </c>
      <c r="F10" s="121"/>
      <c r="G10" s="144"/>
      <c r="H10" s="145"/>
      <c r="I10" s="120">
        <f t="shared" si="0"/>
        <v>149000</v>
      </c>
    </row>
    <row r="11" spans="1:9" ht="25.5" customHeight="1" thickBot="1">
      <c r="A11" s="146" t="s">
        <v>99</v>
      </c>
      <c r="B11" s="147"/>
      <c r="C11" s="120">
        <v>23900</v>
      </c>
      <c r="D11" s="120">
        <v>13000</v>
      </c>
      <c r="E11" s="121"/>
      <c r="F11" s="121"/>
      <c r="G11" s="144"/>
      <c r="H11" s="145"/>
      <c r="I11" s="120">
        <f t="shared" si="0"/>
        <v>36900</v>
      </c>
    </row>
    <row r="12" spans="1:9" ht="29.25" customHeight="1" thickBot="1">
      <c r="A12" s="185" t="s">
        <v>100</v>
      </c>
      <c r="B12" s="186"/>
      <c r="C12" s="120">
        <v>65000</v>
      </c>
      <c r="D12" s="120">
        <v>15000</v>
      </c>
      <c r="E12" s="121"/>
      <c r="F12" s="120">
        <v>110000</v>
      </c>
      <c r="G12" s="189">
        <v>160000</v>
      </c>
      <c r="H12" s="190"/>
      <c r="I12" s="124">
        <f>C12+D12+E12+F12+G12</f>
        <v>350000</v>
      </c>
    </row>
    <row r="13" spans="1:9" ht="25.5" customHeight="1" thickBot="1">
      <c r="A13" s="183" t="s">
        <v>101</v>
      </c>
      <c r="B13" s="184"/>
      <c r="C13" s="120">
        <v>66000</v>
      </c>
      <c r="D13" s="120">
        <v>20000</v>
      </c>
      <c r="E13" s="121"/>
      <c r="F13" s="121"/>
      <c r="G13" s="178"/>
      <c r="H13" s="178"/>
      <c r="I13" s="175">
        <f t="shared" si="0"/>
        <v>86000</v>
      </c>
    </row>
    <row r="14" spans="1:9" ht="25.5" customHeight="1" thickBot="1">
      <c r="A14" s="187" t="s">
        <v>102</v>
      </c>
      <c r="B14" s="188"/>
      <c r="C14" s="120">
        <v>45500</v>
      </c>
      <c r="D14" s="120">
        <v>13000</v>
      </c>
      <c r="E14" s="121"/>
      <c r="F14" s="121"/>
      <c r="G14" s="150">
        <v>2741595</v>
      </c>
      <c r="H14" s="151"/>
      <c r="I14" s="120">
        <f t="shared" si="0"/>
        <v>2800095</v>
      </c>
    </row>
    <row r="15" spans="1:9" ht="15.75" customHeight="1" thickBot="1">
      <c r="A15" s="153" t="s">
        <v>103</v>
      </c>
      <c r="B15" s="154"/>
      <c r="C15" s="120">
        <v>1074973</v>
      </c>
      <c r="D15" s="120">
        <v>383008</v>
      </c>
      <c r="E15" s="120">
        <v>30000</v>
      </c>
      <c r="F15" s="182"/>
      <c r="G15" s="148">
        <v>250000</v>
      </c>
      <c r="H15" s="149"/>
      <c r="I15" s="120">
        <f t="shared" si="0"/>
        <v>1737981</v>
      </c>
    </row>
    <row r="16" spans="1:9" ht="15.75" customHeight="1" thickBot="1">
      <c r="A16" s="153" t="s">
        <v>106</v>
      </c>
      <c r="B16" s="154"/>
      <c r="C16" s="120">
        <v>77700</v>
      </c>
      <c r="D16" s="120">
        <v>12000</v>
      </c>
      <c r="E16" s="120">
        <v>10000</v>
      </c>
      <c r="F16" s="121"/>
      <c r="G16" s="144"/>
      <c r="H16" s="145"/>
      <c r="I16" s="120">
        <f t="shared" si="0"/>
        <v>99700</v>
      </c>
    </row>
    <row r="17" spans="1:9" ht="25.5" customHeight="1" thickBot="1">
      <c r="A17" s="153" t="s">
        <v>107</v>
      </c>
      <c r="B17" s="154"/>
      <c r="C17" s="120">
        <v>83500</v>
      </c>
      <c r="D17" s="120">
        <v>44500</v>
      </c>
      <c r="E17" s="121"/>
      <c r="F17" s="120">
        <v>85000</v>
      </c>
      <c r="G17" s="148">
        <v>75000</v>
      </c>
      <c r="H17" s="149"/>
      <c r="I17" s="120">
        <f t="shared" si="0"/>
        <v>288000</v>
      </c>
    </row>
    <row r="18" spans="1:9" ht="27" customHeight="1" thickBot="1">
      <c r="A18" s="153" t="s">
        <v>108</v>
      </c>
      <c r="B18" s="154"/>
      <c r="C18" s="120">
        <v>4682148</v>
      </c>
      <c r="D18" s="120">
        <v>466463</v>
      </c>
      <c r="E18" s="120">
        <v>45000</v>
      </c>
      <c r="F18" s="120">
        <v>36000</v>
      </c>
      <c r="G18" s="148">
        <v>180000</v>
      </c>
      <c r="H18" s="149"/>
      <c r="I18" s="120">
        <f t="shared" si="0"/>
        <v>5409611</v>
      </c>
    </row>
    <row r="19" spans="1:9" ht="15.75" thickBot="1">
      <c r="A19" s="165" t="s">
        <v>112</v>
      </c>
      <c r="B19" s="166"/>
      <c r="C19" s="181">
        <f>C4+C5+C6+C7+C8+C9+C10+C11+C12+C13+C14+C15+C16+C17+C18</f>
        <v>6920000</v>
      </c>
      <c r="D19" s="181">
        <f>D4+D5+D6+D7+D8+D9+D10+D11+D12+D13+D14+D15+D16+D17+D18</f>
        <v>1500000</v>
      </c>
      <c r="E19" s="181">
        <f>E4+E5+E6+E7+E8+E9+E10+E11+E12+E13+E14+E15+E16+E17+E18</f>
        <v>200000</v>
      </c>
      <c r="F19" s="134">
        <f>SUM(F4:F18)</f>
        <v>400000</v>
      </c>
      <c r="G19" s="168">
        <f>SUM(G4:H18)</f>
        <v>4031595</v>
      </c>
      <c r="H19" s="167"/>
      <c r="I19" s="134">
        <f>I4+I5+I6+I7+I8+I9+I10+I11+I12+I13+I14+I15+I16+I17+I18</f>
        <v>13051595</v>
      </c>
    </row>
  </sheetData>
  <mergeCells count="36">
    <mergeCell ref="A19:B19"/>
    <mergeCell ref="G19:H19"/>
    <mergeCell ref="A18:B18"/>
    <mergeCell ref="G18:H18"/>
    <mergeCell ref="A17:B17"/>
    <mergeCell ref="A16:B16"/>
    <mergeCell ref="G16:H16"/>
    <mergeCell ref="G17:H17"/>
    <mergeCell ref="A14:B14"/>
    <mergeCell ref="G14:H14"/>
    <mergeCell ref="A15:B15"/>
    <mergeCell ref="G15:H15"/>
    <mergeCell ref="A11:B11"/>
    <mergeCell ref="G11:H11"/>
    <mergeCell ref="A12:B12"/>
    <mergeCell ref="G12:H12"/>
    <mergeCell ref="A13:B13"/>
    <mergeCell ref="G13:H13"/>
    <mergeCell ref="A8:B8"/>
    <mergeCell ref="G8:H8"/>
    <mergeCell ref="A9:B9"/>
    <mergeCell ref="G9:H9"/>
    <mergeCell ref="A10:B10"/>
    <mergeCell ref="G10:H10"/>
    <mergeCell ref="A5:B5"/>
    <mergeCell ref="G5:H5"/>
    <mergeCell ref="A6:B6"/>
    <mergeCell ref="G6:H6"/>
    <mergeCell ref="A7:B7"/>
    <mergeCell ref="G7:H7"/>
    <mergeCell ref="A2:A3"/>
    <mergeCell ref="B2:G2"/>
    <mergeCell ref="H2:I2"/>
    <mergeCell ref="G3:H3"/>
    <mergeCell ref="A4:B4"/>
    <mergeCell ref="G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13" sqref="G13:H13"/>
    </sheetView>
  </sheetViews>
  <sheetFormatPr defaultRowHeight="15"/>
  <cols>
    <col min="3" max="3" width="15.140625" customWidth="1"/>
    <col min="4" max="4" width="13.42578125" customWidth="1"/>
    <col min="5" max="5" width="12.85546875" customWidth="1"/>
    <col min="6" max="6" width="14.85546875" customWidth="1"/>
    <col min="7" max="7" width="11" customWidth="1"/>
    <col min="9" max="9" width="17.42578125" customWidth="1"/>
  </cols>
  <sheetData>
    <row r="1" spans="1:9" ht="15.75" thickBot="1">
      <c r="A1" s="43" t="s">
        <v>114</v>
      </c>
    </row>
    <row r="2" spans="1:9" ht="15.75" thickBot="1">
      <c r="A2" s="135" t="s">
        <v>85</v>
      </c>
      <c r="B2" s="138">
        <v>2024</v>
      </c>
      <c r="C2" s="137"/>
      <c r="D2" s="137"/>
      <c r="E2" s="137"/>
      <c r="F2" s="137"/>
      <c r="G2" s="139"/>
      <c r="H2" s="138"/>
      <c r="I2" s="139"/>
    </row>
    <row r="3" spans="1:9" ht="27" thickBot="1">
      <c r="A3" s="136"/>
      <c r="B3" s="191"/>
      <c r="C3" s="191" t="s">
        <v>86</v>
      </c>
      <c r="D3" s="119" t="s">
        <v>87</v>
      </c>
      <c r="E3" s="119" t="s">
        <v>88</v>
      </c>
      <c r="F3" s="119" t="s">
        <v>89</v>
      </c>
      <c r="G3" s="138" t="s">
        <v>90</v>
      </c>
      <c r="H3" s="139"/>
      <c r="I3" s="119" t="s">
        <v>91</v>
      </c>
    </row>
    <row r="4" spans="1:9" ht="15.75" customHeight="1" thickBot="1">
      <c r="A4" s="142" t="s">
        <v>92</v>
      </c>
      <c r="B4" s="143"/>
      <c r="C4" s="120">
        <v>138465</v>
      </c>
      <c r="D4" s="120">
        <v>40000</v>
      </c>
      <c r="E4" s="121"/>
      <c r="F4" s="120">
        <v>195325</v>
      </c>
      <c r="G4" s="144"/>
      <c r="H4" s="145"/>
      <c r="I4" s="120">
        <f>C4+D4+E4+F4+G4</f>
        <v>373790</v>
      </c>
    </row>
    <row r="5" spans="1:9" ht="25.5" customHeight="1" thickBot="1">
      <c r="A5" s="146" t="s">
        <v>93</v>
      </c>
      <c r="B5" s="147"/>
      <c r="C5" s="120">
        <v>148903</v>
      </c>
      <c r="D5" s="120">
        <v>6000</v>
      </c>
      <c r="E5" s="121"/>
      <c r="F5" s="121"/>
      <c r="G5" s="144"/>
      <c r="H5" s="145"/>
      <c r="I5" s="120">
        <f t="shared" ref="I5:I18" si="0">C5+D5+E5+F5+G5</f>
        <v>154903</v>
      </c>
    </row>
    <row r="6" spans="1:9" ht="25.5" customHeight="1" thickBot="1">
      <c r="A6" s="146" t="s">
        <v>94</v>
      </c>
      <c r="B6" s="147"/>
      <c r="C6" s="120">
        <v>267000</v>
      </c>
      <c r="D6" s="120">
        <v>100000</v>
      </c>
      <c r="E6" s="121"/>
      <c r="F6" s="121"/>
      <c r="G6" s="148">
        <v>80000</v>
      </c>
      <c r="H6" s="149"/>
      <c r="I6" s="120">
        <f t="shared" si="0"/>
        <v>447000</v>
      </c>
    </row>
    <row r="7" spans="1:9" ht="15.75" customHeight="1" thickBot="1">
      <c r="A7" s="146" t="s">
        <v>95</v>
      </c>
      <c r="B7" s="147"/>
      <c r="C7" s="120">
        <v>64830</v>
      </c>
      <c r="D7" s="120">
        <v>13500</v>
      </c>
      <c r="E7" s="121"/>
      <c r="F7" s="121"/>
      <c r="G7" s="148">
        <v>10000</v>
      </c>
      <c r="H7" s="149"/>
      <c r="I7" s="120">
        <f t="shared" si="0"/>
        <v>88330</v>
      </c>
    </row>
    <row r="8" spans="1:9" ht="15.75" customHeight="1" thickBot="1">
      <c r="A8" s="146" t="s">
        <v>96</v>
      </c>
      <c r="B8" s="147"/>
      <c r="C8" s="120">
        <v>167777</v>
      </c>
      <c r="D8" s="120">
        <v>134500</v>
      </c>
      <c r="E8" s="120">
        <v>123260</v>
      </c>
      <c r="F8" s="121"/>
      <c r="G8" s="148">
        <v>50000</v>
      </c>
      <c r="H8" s="149"/>
      <c r="I8" s="120">
        <f t="shared" si="0"/>
        <v>475537</v>
      </c>
    </row>
    <row r="9" spans="1:9" ht="25.5" customHeight="1" thickBot="1">
      <c r="A9" s="146" t="s">
        <v>97</v>
      </c>
      <c r="B9" s="147"/>
      <c r="C9" s="120">
        <v>21480</v>
      </c>
      <c r="D9" s="120">
        <v>275692</v>
      </c>
      <c r="E9" s="121"/>
      <c r="F9" s="121"/>
      <c r="G9" s="148">
        <v>450000</v>
      </c>
      <c r="H9" s="149"/>
      <c r="I9" s="120">
        <f t="shared" si="0"/>
        <v>747172</v>
      </c>
    </row>
    <row r="10" spans="1:9" ht="27" customHeight="1" thickBot="1">
      <c r="A10" s="146" t="s">
        <v>98</v>
      </c>
      <c r="B10" s="147"/>
      <c r="C10" s="120">
        <v>161000</v>
      </c>
      <c r="D10" s="120">
        <v>23000</v>
      </c>
      <c r="E10" s="120">
        <v>5000</v>
      </c>
      <c r="F10" s="121"/>
      <c r="G10" s="144"/>
      <c r="H10" s="145"/>
      <c r="I10" s="120">
        <f t="shared" si="0"/>
        <v>189000</v>
      </c>
    </row>
    <row r="11" spans="1:9" ht="25.5" customHeight="1" thickBot="1">
      <c r="A11" s="146" t="s">
        <v>99</v>
      </c>
      <c r="B11" s="147"/>
      <c r="C11" s="120">
        <v>29796</v>
      </c>
      <c r="D11" s="120">
        <v>14500</v>
      </c>
      <c r="E11" s="121"/>
      <c r="F11" s="121"/>
      <c r="G11" s="144"/>
      <c r="H11" s="145"/>
      <c r="I11" s="120">
        <f t="shared" si="0"/>
        <v>44296</v>
      </c>
    </row>
    <row r="12" spans="1:9" ht="29.25" customHeight="1" thickBot="1">
      <c r="A12" s="185" t="s">
        <v>100</v>
      </c>
      <c r="B12" s="186"/>
      <c r="C12" s="120">
        <v>81000</v>
      </c>
      <c r="D12" s="120">
        <v>16000</v>
      </c>
      <c r="E12" s="121"/>
      <c r="F12" s="120">
        <v>110000</v>
      </c>
      <c r="G12" s="189">
        <v>120000</v>
      </c>
      <c r="H12" s="190"/>
      <c r="I12" s="124">
        <f>C12+D12+E12+F12+G12</f>
        <v>327000</v>
      </c>
    </row>
    <row r="13" spans="1:9" ht="25.5" customHeight="1" thickBot="1">
      <c r="A13" s="183" t="s">
        <v>101</v>
      </c>
      <c r="B13" s="184"/>
      <c r="C13" s="120">
        <v>82000</v>
      </c>
      <c r="D13" s="120">
        <v>23000</v>
      </c>
      <c r="E13" s="121"/>
      <c r="F13" s="121"/>
      <c r="G13" s="178"/>
      <c r="H13" s="178"/>
      <c r="I13" s="175">
        <f t="shared" si="0"/>
        <v>105000</v>
      </c>
    </row>
    <row r="14" spans="1:9" ht="25.5" customHeight="1" thickBot="1">
      <c r="A14" s="187" t="s">
        <v>102</v>
      </c>
      <c r="B14" s="188"/>
      <c r="C14" s="120">
        <v>56725</v>
      </c>
      <c r="D14" s="120">
        <v>15000</v>
      </c>
      <c r="E14" s="121"/>
      <c r="F14" s="121"/>
      <c r="G14" s="150">
        <v>2988597</v>
      </c>
      <c r="H14" s="151"/>
      <c r="I14" s="120">
        <f t="shared" si="0"/>
        <v>3060322</v>
      </c>
    </row>
    <row r="15" spans="1:9" ht="15.75" customHeight="1" thickBot="1">
      <c r="A15" s="153" t="s">
        <v>103</v>
      </c>
      <c r="B15" s="154"/>
      <c r="C15" s="120">
        <v>1130222</v>
      </c>
      <c r="D15" s="120">
        <v>397365</v>
      </c>
      <c r="E15" s="120">
        <v>30000</v>
      </c>
      <c r="F15" s="182"/>
      <c r="G15" s="148">
        <v>300293</v>
      </c>
      <c r="H15" s="149"/>
      <c r="I15" s="120">
        <f t="shared" si="0"/>
        <v>1857880</v>
      </c>
    </row>
    <row r="16" spans="1:9" ht="15.75" customHeight="1" thickBot="1">
      <c r="A16" s="153" t="s">
        <v>106</v>
      </c>
      <c r="B16" s="154"/>
      <c r="C16" s="120">
        <v>96800</v>
      </c>
      <c r="D16" s="120">
        <v>13000</v>
      </c>
      <c r="E16" s="120">
        <v>10000</v>
      </c>
      <c r="F16" s="121"/>
      <c r="G16" s="144"/>
      <c r="H16" s="145"/>
      <c r="I16" s="120">
        <f t="shared" si="0"/>
        <v>119800</v>
      </c>
    </row>
    <row r="17" spans="1:9" ht="25.5" customHeight="1" thickBot="1">
      <c r="A17" s="153" t="s">
        <v>107</v>
      </c>
      <c r="B17" s="154"/>
      <c r="C17" s="120">
        <v>91000</v>
      </c>
      <c r="D17" s="120">
        <v>44500</v>
      </c>
      <c r="E17" s="121"/>
      <c r="F17" s="120">
        <v>85000</v>
      </c>
      <c r="G17" s="148">
        <v>80000</v>
      </c>
      <c r="H17" s="149"/>
      <c r="I17" s="120">
        <f t="shared" si="0"/>
        <v>300500</v>
      </c>
    </row>
    <row r="18" spans="1:9" ht="27" customHeight="1" thickBot="1">
      <c r="A18" s="153" t="s">
        <v>108</v>
      </c>
      <c r="B18" s="154"/>
      <c r="C18" s="120">
        <v>4841798</v>
      </c>
      <c r="D18" s="120">
        <v>483393</v>
      </c>
      <c r="E18" s="120">
        <v>45000</v>
      </c>
      <c r="F18" s="120">
        <v>36000</v>
      </c>
      <c r="G18" s="148">
        <v>220000</v>
      </c>
      <c r="H18" s="149"/>
      <c r="I18" s="120">
        <f t="shared" si="0"/>
        <v>5626191</v>
      </c>
    </row>
    <row r="19" spans="1:9" ht="15.75" thickBot="1">
      <c r="A19" s="165" t="s">
        <v>112</v>
      </c>
      <c r="B19" s="166"/>
      <c r="C19" s="181">
        <f>C4+C5+C6+C7+C8+C9+C10+C11+C12+C13+C14+C15+C16+C17+C18</f>
        <v>7378796</v>
      </c>
      <c r="D19" s="181">
        <f>D4+D5+D6+D7+D8+D9+D10+D11+D12+D13+D14+D15+D16+D17+D18</f>
        <v>1599450</v>
      </c>
      <c r="E19" s="181">
        <f>E4+E5+E6+E7+E8+E9+E10+E11+E12+E13+E14+E15+E16+E17+E18</f>
        <v>213260</v>
      </c>
      <c r="F19" s="134">
        <f>SUM(F4:F18)</f>
        <v>426325</v>
      </c>
      <c r="G19" s="168">
        <f>SUM(G4:H18)</f>
        <v>4298890</v>
      </c>
      <c r="H19" s="167"/>
      <c r="I19" s="134">
        <f>I4+I5+I6+I7+I8+I9+I10+I11+I12+I13+I14+I15+I16+I17+I18</f>
        <v>13916721</v>
      </c>
    </row>
  </sheetData>
  <mergeCells count="36"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8:B8"/>
    <mergeCell ref="G8:H8"/>
    <mergeCell ref="A9:B9"/>
    <mergeCell ref="G9:H9"/>
    <mergeCell ref="A10:B10"/>
    <mergeCell ref="G10:H10"/>
    <mergeCell ref="A5:B5"/>
    <mergeCell ref="G5:H5"/>
    <mergeCell ref="A6:B6"/>
    <mergeCell ref="G6:H6"/>
    <mergeCell ref="A7:B7"/>
    <mergeCell ref="G7:H7"/>
    <mergeCell ref="A2:A3"/>
    <mergeCell ref="B2:G2"/>
    <mergeCell ref="H2:I2"/>
    <mergeCell ref="G3:H3"/>
    <mergeCell ref="A4:B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9"/>
  <sheetViews>
    <sheetView topLeftCell="A4" workbookViewId="0">
      <selection activeCell="F20" sqref="F20"/>
    </sheetView>
  </sheetViews>
  <sheetFormatPr defaultRowHeight="15"/>
  <cols>
    <col min="3" max="3" width="15.140625" customWidth="1"/>
    <col min="4" max="4" width="13.42578125" customWidth="1"/>
    <col min="5" max="5" width="12.85546875" customWidth="1"/>
    <col min="6" max="6" width="14.85546875" customWidth="1"/>
    <col min="7" max="7" width="11" customWidth="1"/>
    <col min="9" max="9" width="17.42578125" customWidth="1"/>
  </cols>
  <sheetData>
    <row r="1" spans="1:9" ht="15.75" thickBot="1">
      <c r="A1" s="43" t="s">
        <v>115</v>
      </c>
    </row>
    <row r="2" spans="1:9" ht="15.75" thickBot="1">
      <c r="A2" s="135" t="s">
        <v>85</v>
      </c>
      <c r="B2" s="138">
        <v>2025</v>
      </c>
      <c r="C2" s="137"/>
      <c r="D2" s="137"/>
      <c r="E2" s="137"/>
      <c r="F2" s="137"/>
      <c r="G2" s="139"/>
      <c r="H2" s="138"/>
      <c r="I2" s="139"/>
    </row>
    <row r="3" spans="1:9" ht="27" thickBot="1">
      <c r="A3" s="136"/>
      <c r="B3" s="191"/>
      <c r="C3" s="191" t="s">
        <v>86</v>
      </c>
      <c r="D3" s="119" t="s">
        <v>87</v>
      </c>
      <c r="E3" s="119" t="s">
        <v>88</v>
      </c>
      <c r="F3" s="119" t="s">
        <v>89</v>
      </c>
      <c r="G3" s="138" t="s">
        <v>90</v>
      </c>
      <c r="H3" s="139"/>
      <c r="I3" s="119" t="s">
        <v>91</v>
      </c>
    </row>
    <row r="4" spans="1:9" ht="15.75" customHeight="1" thickBot="1">
      <c r="A4" s="142" t="s">
        <v>92</v>
      </c>
      <c r="B4" s="143"/>
      <c r="C4" s="120">
        <v>155405</v>
      </c>
      <c r="D4" s="120">
        <v>42500</v>
      </c>
      <c r="E4" s="121"/>
      <c r="F4" s="120">
        <v>212540</v>
      </c>
      <c r="G4" s="144"/>
      <c r="H4" s="145"/>
      <c r="I4" s="120">
        <f>C4+D4+E4+F4+G4</f>
        <v>410445</v>
      </c>
    </row>
    <row r="5" spans="1:9" ht="25.5" customHeight="1" thickBot="1">
      <c r="A5" s="146" t="s">
        <v>93</v>
      </c>
      <c r="B5" s="147"/>
      <c r="C5" s="120">
        <v>167120</v>
      </c>
      <c r="D5" s="120">
        <v>6400</v>
      </c>
      <c r="E5" s="121"/>
      <c r="F5" s="121"/>
      <c r="G5" s="144"/>
      <c r="H5" s="145"/>
      <c r="I5" s="120">
        <f t="shared" ref="I5:I18" si="0">C5+D5+E5+F5+G5</f>
        <v>173520</v>
      </c>
    </row>
    <row r="6" spans="1:9" ht="25.5" customHeight="1" thickBot="1">
      <c r="A6" s="146" t="s">
        <v>94</v>
      </c>
      <c r="B6" s="147"/>
      <c r="C6" s="120">
        <v>299700</v>
      </c>
      <c r="D6" s="120">
        <v>106000</v>
      </c>
      <c r="E6" s="121"/>
      <c r="F6" s="121"/>
      <c r="G6" s="148">
        <v>85000</v>
      </c>
      <c r="H6" s="149"/>
      <c r="I6" s="120">
        <f t="shared" si="0"/>
        <v>490700</v>
      </c>
    </row>
    <row r="7" spans="1:9" ht="15.75" customHeight="1" thickBot="1">
      <c r="A7" s="146" t="s">
        <v>95</v>
      </c>
      <c r="B7" s="147"/>
      <c r="C7" s="120">
        <v>72760</v>
      </c>
      <c r="D7" s="120">
        <v>14350</v>
      </c>
      <c r="E7" s="121"/>
      <c r="F7" s="121"/>
      <c r="G7" s="148">
        <v>20000</v>
      </c>
      <c r="H7" s="149"/>
      <c r="I7" s="120">
        <f t="shared" si="0"/>
        <v>107110</v>
      </c>
    </row>
    <row r="8" spans="1:9" ht="15.75" customHeight="1" thickBot="1">
      <c r="A8" s="146" t="s">
        <v>96</v>
      </c>
      <c r="B8" s="147"/>
      <c r="C8" s="120">
        <v>188760</v>
      </c>
      <c r="D8" s="120">
        <v>143000</v>
      </c>
      <c r="E8" s="120">
        <v>131620</v>
      </c>
      <c r="F8" s="121"/>
      <c r="G8" s="148">
        <v>90000</v>
      </c>
      <c r="H8" s="149"/>
      <c r="I8" s="120">
        <f t="shared" si="0"/>
        <v>553380</v>
      </c>
    </row>
    <row r="9" spans="1:9" ht="25.5" customHeight="1" thickBot="1">
      <c r="A9" s="146" t="s">
        <v>97</v>
      </c>
      <c r="B9" s="147"/>
      <c r="C9" s="120">
        <v>24000</v>
      </c>
      <c r="D9" s="120">
        <v>290378</v>
      </c>
      <c r="E9" s="121"/>
      <c r="F9" s="121"/>
      <c r="G9" s="148">
        <v>430000</v>
      </c>
      <c r="H9" s="149"/>
      <c r="I9" s="120">
        <f t="shared" si="0"/>
        <v>744378</v>
      </c>
    </row>
    <row r="10" spans="1:9" ht="27" customHeight="1" thickBot="1">
      <c r="A10" s="146" t="s">
        <v>98</v>
      </c>
      <c r="B10" s="147"/>
      <c r="C10" s="120">
        <v>180700</v>
      </c>
      <c r="D10" s="120">
        <v>24500</v>
      </c>
      <c r="E10" s="120">
        <v>5000</v>
      </c>
      <c r="F10" s="121"/>
      <c r="G10" s="144"/>
      <c r="H10" s="145"/>
      <c r="I10" s="120">
        <f t="shared" si="0"/>
        <v>210200</v>
      </c>
    </row>
    <row r="11" spans="1:9" ht="25.5" customHeight="1" thickBot="1">
      <c r="A11" s="146" t="s">
        <v>99</v>
      </c>
      <c r="B11" s="147"/>
      <c r="C11" s="120">
        <v>32180</v>
      </c>
      <c r="D11" s="120">
        <v>15400</v>
      </c>
      <c r="E11" s="121"/>
      <c r="F11" s="121"/>
      <c r="G11" s="144"/>
      <c r="H11" s="145"/>
      <c r="I11" s="120">
        <f t="shared" si="0"/>
        <v>47580</v>
      </c>
    </row>
    <row r="12" spans="1:9" ht="29.25" customHeight="1" thickBot="1">
      <c r="A12" s="185" t="s">
        <v>100</v>
      </c>
      <c r="B12" s="186"/>
      <c r="C12" s="120">
        <v>87500</v>
      </c>
      <c r="D12" s="120">
        <v>17000</v>
      </c>
      <c r="E12" s="121"/>
      <c r="F12" s="120">
        <v>110000</v>
      </c>
      <c r="G12" s="189">
        <v>150000</v>
      </c>
      <c r="H12" s="190"/>
      <c r="I12" s="124">
        <f>C12+D12+E12+F12+G12</f>
        <v>364500</v>
      </c>
    </row>
    <row r="13" spans="1:9" ht="25.5" customHeight="1" thickBot="1">
      <c r="A13" s="183" t="s">
        <v>101</v>
      </c>
      <c r="B13" s="184"/>
      <c r="C13" s="120">
        <v>88600</v>
      </c>
      <c r="D13" s="120">
        <v>24500</v>
      </c>
      <c r="E13" s="121"/>
      <c r="F13" s="121"/>
      <c r="G13" s="178"/>
      <c r="H13" s="178"/>
      <c r="I13" s="175">
        <f t="shared" si="0"/>
        <v>113100</v>
      </c>
    </row>
    <row r="14" spans="1:9" ht="25.5" customHeight="1" thickBot="1">
      <c r="A14" s="187" t="s">
        <v>102</v>
      </c>
      <c r="B14" s="188"/>
      <c r="C14" s="120">
        <v>61200</v>
      </c>
      <c r="D14" s="120">
        <v>15950</v>
      </c>
      <c r="E14" s="121"/>
      <c r="F14" s="121"/>
      <c r="G14" s="150">
        <v>3079617</v>
      </c>
      <c r="H14" s="151"/>
      <c r="I14" s="120">
        <f t="shared" si="0"/>
        <v>3156767</v>
      </c>
    </row>
    <row r="15" spans="1:9" ht="15.75" customHeight="1" thickBot="1">
      <c r="A15" s="153" t="s">
        <v>103</v>
      </c>
      <c r="B15" s="154"/>
      <c r="C15" s="120">
        <v>1140500</v>
      </c>
      <c r="D15" s="120">
        <v>406200</v>
      </c>
      <c r="E15" s="120">
        <v>30000</v>
      </c>
      <c r="F15" s="182"/>
      <c r="G15" s="148">
        <v>337789</v>
      </c>
      <c r="H15" s="149"/>
      <c r="I15" s="120">
        <f t="shared" si="0"/>
        <v>1914489</v>
      </c>
    </row>
    <row r="16" spans="1:9" ht="15.75" customHeight="1" thickBot="1">
      <c r="A16" s="153" t="s">
        <v>106</v>
      </c>
      <c r="B16" s="154"/>
      <c r="C16" s="120">
        <v>104500</v>
      </c>
      <c r="D16" s="120">
        <v>13800</v>
      </c>
      <c r="E16" s="120">
        <v>10000</v>
      </c>
      <c r="F16" s="121"/>
      <c r="G16" s="144"/>
      <c r="H16" s="145"/>
      <c r="I16" s="120">
        <f t="shared" si="0"/>
        <v>128300</v>
      </c>
    </row>
    <row r="17" spans="1:9" ht="25.5" customHeight="1" thickBot="1">
      <c r="A17" s="153" t="s">
        <v>107</v>
      </c>
      <c r="B17" s="154"/>
      <c r="C17" s="120">
        <v>98960</v>
      </c>
      <c r="D17" s="120">
        <v>47300</v>
      </c>
      <c r="E17" s="121"/>
      <c r="F17" s="120">
        <v>85000</v>
      </c>
      <c r="G17" s="148">
        <v>55000</v>
      </c>
      <c r="H17" s="149"/>
      <c r="I17" s="120">
        <f t="shared" si="0"/>
        <v>286260</v>
      </c>
    </row>
    <row r="18" spans="1:9" ht="27" customHeight="1" thickBot="1">
      <c r="A18" s="153" t="s">
        <v>108</v>
      </c>
      <c r="B18" s="154"/>
      <c r="C18" s="120">
        <v>4966160</v>
      </c>
      <c r="D18" s="120">
        <v>494870</v>
      </c>
      <c r="E18" s="120">
        <v>45000</v>
      </c>
      <c r="F18" s="120">
        <v>36000</v>
      </c>
      <c r="G18" s="148">
        <v>220000</v>
      </c>
      <c r="H18" s="149"/>
      <c r="I18" s="120">
        <f t="shared" si="0"/>
        <v>5762030</v>
      </c>
    </row>
    <row r="19" spans="1:9" ht="15.75" thickBot="1">
      <c r="A19" s="165" t="s">
        <v>112</v>
      </c>
      <c r="B19" s="166"/>
      <c r="C19" s="181">
        <f>C4+C5+C6+C7+C8+C9+C10+C11+C12+C13+C14+C15+C16+C17+C18</f>
        <v>7668045</v>
      </c>
      <c r="D19" s="181">
        <f>D4+D5+D6+D7+D8+D9+D10+D11+D12+D13+D14+D15+D16+D17+D18</f>
        <v>1662148</v>
      </c>
      <c r="E19" s="181">
        <f>E4+E5+E6+E7+E8+E9+E10+E11+E12+E13+E14+E15+E16+E17+E18</f>
        <v>221620</v>
      </c>
      <c r="F19" s="134">
        <f>SUM(F4:F18)</f>
        <v>443540</v>
      </c>
      <c r="G19" s="168">
        <f>SUM(G4:H18)</f>
        <v>4467406</v>
      </c>
      <c r="H19" s="167"/>
      <c r="I19" s="134">
        <f>I4+I5+I6+I7+I8+I9+I10+I11+I12+I13+I14+I15+I16+I17+I18</f>
        <v>14462759</v>
      </c>
    </row>
  </sheetData>
  <mergeCells count="36">
    <mergeCell ref="A17:B17"/>
    <mergeCell ref="G17:H17"/>
    <mergeCell ref="A18:B18"/>
    <mergeCell ref="G18:H18"/>
    <mergeCell ref="A19:B19"/>
    <mergeCell ref="G19:H19"/>
    <mergeCell ref="A14:B14"/>
    <mergeCell ref="G14:H14"/>
    <mergeCell ref="A15:B15"/>
    <mergeCell ref="G15:H15"/>
    <mergeCell ref="A16:B16"/>
    <mergeCell ref="G16:H16"/>
    <mergeCell ref="A11:B11"/>
    <mergeCell ref="G11:H11"/>
    <mergeCell ref="A12:B12"/>
    <mergeCell ref="G12:H12"/>
    <mergeCell ref="A13:B13"/>
    <mergeCell ref="G13:H13"/>
    <mergeCell ref="A8:B8"/>
    <mergeCell ref="G8:H8"/>
    <mergeCell ref="A9:B9"/>
    <mergeCell ref="G9:H9"/>
    <mergeCell ref="A10:B10"/>
    <mergeCell ref="G10:H10"/>
    <mergeCell ref="A5:B5"/>
    <mergeCell ref="G5:H5"/>
    <mergeCell ref="A6:B6"/>
    <mergeCell ref="G6:H6"/>
    <mergeCell ref="A7:B7"/>
    <mergeCell ref="G7:H7"/>
    <mergeCell ref="A2:A3"/>
    <mergeCell ref="B2:G2"/>
    <mergeCell ref="H2:I2"/>
    <mergeCell ref="G3:H3"/>
    <mergeCell ref="A4:B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71"/>
  <sheetViews>
    <sheetView workbookViewId="0">
      <selection activeCell="I10" sqref="I10"/>
    </sheetView>
  </sheetViews>
  <sheetFormatPr defaultRowHeight="15"/>
  <cols>
    <col min="2" max="2" width="59.140625" customWidth="1"/>
    <col min="3" max="3" width="13.28515625" customWidth="1"/>
    <col min="4" max="4" width="13.140625" customWidth="1"/>
    <col min="5" max="5" width="13.5703125" customWidth="1"/>
  </cols>
  <sheetData>
    <row r="1" spans="1:5">
      <c r="A1" s="214"/>
      <c r="B1" s="214"/>
      <c r="C1" s="215"/>
      <c r="D1" s="215"/>
      <c r="E1" s="215"/>
    </row>
    <row r="2" spans="1:5">
      <c r="A2" s="214" t="s">
        <v>116</v>
      </c>
      <c r="B2" s="214"/>
      <c r="C2" s="215"/>
      <c r="D2" s="215"/>
      <c r="E2" s="215"/>
    </row>
    <row r="3" spans="1:5" ht="15.75" thickBot="1">
      <c r="C3" s="192" t="s">
        <v>117</v>
      </c>
      <c r="D3" s="192">
        <v>10</v>
      </c>
      <c r="E3" s="192">
        <v>21</v>
      </c>
    </row>
    <row r="4" spans="1:5" ht="15.75" thickBot="1">
      <c r="A4" s="193">
        <v>1</v>
      </c>
      <c r="B4" s="194" t="s">
        <v>118</v>
      </c>
      <c r="C4" s="195" t="s">
        <v>149</v>
      </c>
      <c r="D4" s="196"/>
      <c r="E4" s="195"/>
    </row>
    <row r="5" spans="1:5" ht="15.75" thickBot="1">
      <c r="A5" s="197">
        <v>2</v>
      </c>
      <c r="B5" s="198" t="s">
        <v>119</v>
      </c>
      <c r="C5" s="199">
        <v>200000</v>
      </c>
      <c r="D5" s="200">
        <v>150000</v>
      </c>
      <c r="E5" s="199">
        <v>50000</v>
      </c>
    </row>
    <row r="6" spans="1:5" ht="15.75" thickBot="1">
      <c r="A6" s="197">
        <v>3</v>
      </c>
      <c r="B6" s="198" t="s">
        <v>120</v>
      </c>
      <c r="C6" s="199">
        <v>30000</v>
      </c>
      <c r="D6" s="201">
        <v>0</v>
      </c>
      <c r="E6" s="199">
        <v>30000</v>
      </c>
    </row>
    <row r="7" spans="1:5" ht="15.75" thickBot="1">
      <c r="A7" s="197">
        <v>4</v>
      </c>
      <c r="B7" s="198" t="s">
        <v>121</v>
      </c>
      <c r="C7" s="199">
        <v>70000</v>
      </c>
      <c r="D7" s="200">
        <v>50000</v>
      </c>
      <c r="E7" s="199">
        <v>20000</v>
      </c>
    </row>
    <row r="8" spans="1:5" ht="15.75" thickBot="1">
      <c r="A8" s="197">
        <v>5</v>
      </c>
      <c r="B8" s="198" t="s">
        <v>122</v>
      </c>
      <c r="C8" s="199">
        <v>170000</v>
      </c>
      <c r="D8" s="200">
        <v>120000</v>
      </c>
      <c r="E8" s="199">
        <v>50000</v>
      </c>
    </row>
    <row r="9" spans="1:5" ht="15.75" thickBot="1">
      <c r="A9" s="197">
        <v>6</v>
      </c>
      <c r="B9" s="198" t="s">
        <v>123</v>
      </c>
      <c r="C9" s="199">
        <v>250000</v>
      </c>
      <c r="D9" s="200">
        <v>200000</v>
      </c>
      <c r="E9" s="199">
        <v>50000</v>
      </c>
    </row>
    <row r="10" spans="1:5" ht="15.75" thickBot="1">
      <c r="A10" s="197">
        <v>7</v>
      </c>
      <c r="B10" s="198" t="s">
        <v>124</v>
      </c>
      <c r="C10" s="199">
        <v>65000</v>
      </c>
      <c r="D10" s="200">
        <v>35000</v>
      </c>
      <c r="E10" s="199">
        <v>30000</v>
      </c>
    </row>
    <row r="11" spans="1:5" ht="15.75" thickBot="1">
      <c r="A11" s="197">
        <v>8</v>
      </c>
      <c r="B11" s="198" t="s">
        <v>125</v>
      </c>
      <c r="C11" s="199">
        <v>100000</v>
      </c>
      <c r="D11" s="200">
        <v>80000</v>
      </c>
      <c r="E11" s="199">
        <v>20000</v>
      </c>
    </row>
    <row r="12" spans="1:5" ht="15.75" thickBot="1">
      <c r="A12" s="197">
        <v>9</v>
      </c>
      <c r="B12" s="198" t="s">
        <v>126</v>
      </c>
      <c r="C12" s="199">
        <v>30000</v>
      </c>
      <c r="D12" s="200">
        <v>30000</v>
      </c>
      <c r="E12" s="25"/>
    </row>
    <row r="13" spans="1:5" ht="15.75" thickBot="1">
      <c r="A13" s="197">
        <v>10</v>
      </c>
      <c r="B13" s="198" t="s">
        <v>127</v>
      </c>
      <c r="C13" s="199">
        <v>50000</v>
      </c>
      <c r="D13" s="200">
        <v>30000</v>
      </c>
      <c r="E13" s="199">
        <v>20000</v>
      </c>
    </row>
    <row r="14" spans="1:5" ht="15.75" thickBot="1">
      <c r="A14" s="197">
        <v>11</v>
      </c>
      <c r="B14" s="198" t="s">
        <v>128</v>
      </c>
      <c r="C14" s="199">
        <v>50000</v>
      </c>
      <c r="D14" s="200">
        <v>30000</v>
      </c>
      <c r="E14" s="199">
        <v>20000</v>
      </c>
    </row>
    <row r="15" spans="1:5" ht="15.75" thickBot="1">
      <c r="A15" s="197">
        <v>12</v>
      </c>
      <c r="B15" s="198" t="s">
        <v>129</v>
      </c>
      <c r="C15" s="199">
        <v>70000</v>
      </c>
      <c r="D15" s="200">
        <v>60000</v>
      </c>
      <c r="E15" s="199">
        <v>10000</v>
      </c>
    </row>
    <row r="16" spans="1:5" ht="15.75" thickBot="1">
      <c r="A16" s="197">
        <v>13</v>
      </c>
      <c r="B16" s="198" t="s">
        <v>130</v>
      </c>
      <c r="C16" s="199">
        <v>20000</v>
      </c>
      <c r="D16" s="201">
        <v>0</v>
      </c>
      <c r="E16" s="199">
        <v>20000</v>
      </c>
    </row>
    <row r="17" spans="1:5" ht="15.75" thickBot="1">
      <c r="A17" s="197">
        <v>14</v>
      </c>
      <c r="B17" s="198" t="s">
        <v>131</v>
      </c>
      <c r="C17" s="199">
        <v>100000</v>
      </c>
      <c r="D17" s="200">
        <v>70000</v>
      </c>
      <c r="E17" s="199">
        <v>30000</v>
      </c>
    </row>
    <row r="18" spans="1:5" ht="15.75" thickBot="1">
      <c r="A18" s="197">
        <v>15</v>
      </c>
      <c r="B18" s="198" t="s">
        <v>132</v>
      </c>
      <c r="C18" s="199">
        <v>45000</v>
      </c>
      <c r="D18" s="200">
        <v>25000</v>
      </c>
      <c r="E18" s="199">
        <v>20000</v>
      </c>
    </row>
    <row r="19" spans="1:5" ht="15.75" thickBot="1">
      <c r="A19" s="197">
        <v>16</v>
      </c>
      <c r="B19" s="198" t="s">
        <v>133</v>
      </c>
      <c r="C19" s="199">
        <v>70000</v>
      </c>
      <c r="D19" s="200">
        <v>50000</v>
      </c>
      <c r="E19" s="199">
        <v>20000</v>
      </c>
    </row>
    <row r="20" spans="1:5" ht="15.75" thickBot="1">
      <c r="A20" s="197">
        <v>17</v>
      </c>
      <c r="B20" s="198" t="s">
        <v>134</v>
      </c>
      <c r="C20" s="199">
        <v>100000</v>
      </c>
      <c r="D20" s="200">
        <v>70000</v>
      </c>
      <c r="E20" s="199">
        <v>30000</v>
      </c>
    </row>
    <row r="21" spans="1:5" ht="15.75" thickBot="1">
      <c r="A21" s="197">
        <v>18</v>
      </c>
      <c r="B21" s="198" t="s">
        <v>135</v>
      </c>
      <c r="C21" s="199">
        <v>50000</v>
      </c>
      <c r="D21" s="200">
        <v>40000</v>
      </c>
      <c r="E21" s="199">
        <v>10000</v>
      </c>
    </row>
    <row r="22" spans="1:5" ht="15.75" thickBot="1">
      <c r="A22" s="197">
        <v>19</v>
      </c>
      <c r="B22" s="198" t="s">
        <v>136</v>
      </c>
      <c r="C22" s="199">
        <v>140000</v>
      </c>
      <c r="D22" s="200">
        <v>100000</v>
      </c>
      <c r="E22" s="199">
        <v>40000</v>
      </c>
    </row>
    <row r="23" spans="1:5" ht="15.75" thickBot="1">
      <c r="A23" s="197">
        <v>20</v>
      </c>
      <c r="B23" s="198" t="s">
        <v>137</v>
      </c>
      <c r="C23" s="199">
        <v>50000</v>
      </c>
      <c r="D23" s="200">
        <v>30000</v>
      </c>
      <c r="E23" s="199">
        <v>20000</v>
      </c>
    </row>
    <row r="24" spans="1:5" ht="15.75" thickBot="1">
      <c r="A24" s="197">
        <v>21</v>
      </c>
      <c r="B24" s="198" t="s">
        <v>138</v>
      </c>
      <c r="C24" s="199">
        <v>421595</v>
      </c>
      <c r="D24" s="200">
        <v>331595</v>
      </c>
      <c r="E24" s="199">
        <v>90000</v>
      </c>
    </row>
    <row r="25" spans="1:5" ht="15.75" thickBot="1">
      <c r="A25" s="197">
        <v>22</v>
      </c>
      <c r="B25" s="198" t="s">
        <v>139</v>
      </c>
      <c r="C25" s="199">
        <v>50000</v>
      </c>
      <c r="D25" s="200">
        <v>50000</v>
      </c>
      <c r="E25" s="202">
        <v>0</v>
      </c>
    </row>
    <row r="26" spans="1:5" ht="15.75" thickBot="1">
      <c r="A26" s="197">
        <v>23</v>
      </c>
      <c r="B26" s="198" t="s">
        <v>140</v>
      </c>
      <c r="C26" s="199">
        <v>50000</v>
      </c>
      <c r="D26" s="200">
        <v>30000</v>
      </c>
      <c r="E26" s="199">
        <v>20000</v>
      </c>
    </row>
    <row r="27" spans="1:5" ht="15.75" thickBot="1">
      <c r="A27" s="197">
        <v>24</v>
      </c>
      <c r="B27" s="198" t="s">
        <v>141</v>
      </c>
      <c r="C27" s="199">
        <v>150000</v>
      </c>
      <c r="D27" s="200">
        <v>100000</v>
      </c>
      <c r="E27" s="199">
        <v>50000</v>
      </c>
    </row>
    <row r="28" spans="1:5" ht="15.75" thickBot="1">
      <c r="A28" s="197">
        <v>25</v>
      </c>
      <c r="B28" s="198" t="s">
        <v>142</v>
      </c>
      <c r="C28" s="199">
        <v>50000</v>
      </c>
      <c r="D28" s="203"/>
      <c r="E28" s="199">
        <v>50000</v>
      </c>
    </row>
    <row r="29" spans="1:5" ht="15.75" thickBot="1">
      <c r="A29" s="197">
        <v>26</v>
      </c>
      <c r="B29" s="198" t="s">
        <v>143</v>
      </c>
      <c r="C29" s="199">
        <v>35000</v>
      </c>
      <c r="D29" s="203"/>
      <c r="E29" s="199">
        <v>35000</v>
      </c>
    </row>
    <row r="30" spans="1:5" ht="15.75" thickBot="1">
      <c r="A30" s="197">
        <v>27</v>
      </c>
      <c r="B30" s="198" t="s">
        <v>144</v>
      </c>
      <c r="C30" s="199">
        <v>80000</v>
      </c>
      <c r="D30" s="200">
        <v>50000</v>
      </c>
      <c r="E30" s="199">
        <v>30000</v>
      </c>
    </row>
    <row r="31" spans="1:5" ht="15.75" thickBot="1">
      <c r="A31" s="197">
        <v>28</v>
      </c>
      <c r="B31" s="198" t="s">
        <v>145</v>
      </c>
      <c r="C31" s="199">
        <v>30000</v>
      </c>
      <c r="D31" s="200">
        <v>30000</v>
      </c>
      <c r="E31" s="25"/>
    </row>
    <row r="32" spans="1:5" ht="15.75" thickBot="1">
      <c r="A32" s="197">
        <v>29</v>
      </c>
      <c r="B32" s="198" t="s">
        <v>146</v>
      </c>
      <c r="C32" s="199">
        <v>75000</v>
      </c>
      <c r="D32" s="200">
        <v>55000</v>
      </c>
      <c r="E32" s="199">
        <v>20000</v>
      </c>
    </row>
    <row r="33" spans="1:5" ht="15.75" thickBot="1">
      <c r="A33" s="197">
        <v>30</v>
      </c>
      <c r="B33" s="198" t="s">
        <v>147</v>
      </c>
      <c r="C33" s="199">
        <v>30000</v>
      </c>
      <c r="D33" s="200">
        <v>15000</v>
      </c>
      <c r="E33" s="199">
        <v>15000</v>
      </c>
    </row>
    <row r="34" spans="1:5" ht="15.75" thickBot="1">
      <c r="A34" s="197">
        <v>31</v>
      </c>
      <c r="B34" s="198" t="s">
        <v>148</v>
      </c>
      <c r="C34" s="202" t="s">
        <v>149</v>
      </c>
      <c r="D34" s="201" t="s">
        <v>150</v>
      </c>
      <c r="E34" s="25"/>
    </row>
    <row r="35" spans="1:5" ht="15.75" thickBot="1">
      <c r="A35" s="197">
        <v>32</v>
      </c>
      <c r="B35" s="198" t="s">
        <v>151</v>
      </c>
      <c r="C35" s="199">
        <v>110000</v>
      </c>
      <c r="D35" s="200">
        <v>70000</v>
      </c>
      <c r="E35" s="199">
        <v>40000</v>
      </c>
    </row>
    <row r="36" spans="1:5" ht="15.75" thickBot="1">
      <c r="A36" s="204"/>
      <c r="B36" s="205" t="s">
        <v>152</v>
      </c>
      <c r="C36" s="206">
        <f>C5+C6+C7+C8+C9+C10+C11+C12+C13+C14+C15+C16+C17+C18+C19+C20+C21+C22+C23+C24+C25+C26+C27+C28+C29+C30+C31+C32+C33+C35</f>
        <v>2741595</v>
      </c>
      <c r="D36" s="206">
        <f>D5+D6+D7+D8+D9+D10+D11+D12+D13+D14+D15+D16+D17+D18+D19+D20+D21+D22+D23+D24+D25+D26+D27+D28+D29+D30+D31+D32+D33+D35</f>
        <v>1901595</v>
      </c>
      <c r="E36" s="206">
        <f>E5+E6+E7+E8+E9+E10+E11+E12+E13+E14+E15+E16+E17+E18+E19+E20+E21+E22+E23+E24+E25+E26+E27+E28+E29+E30+E31+E32+E33+E35</f>
        <v>840000</v>
      </c>
    </row>
    <row r="37" spans="1:5" ht="15.75" thickBot="1">
      <c r="A37" s="197">
        <v>32</v>
      </c>
      <c r="B37" s="198" t="s">
        <v>153</v>
      </c>
      <c r="C37" s="199">
        <v>160000</v>
      </c>
      <c r="D37" s="199">
        <v>100000</v>
      </c>
      <c r="E37" s="199">
        <v>60000</v>
      </c>
    </row>
    <row r="38" spans="1:5" ht="15.75" thickBot="1">
      <c r="A38" s="197"/>
      <c r="B38" s="198" t="s">
        <v>154</v>
      </c>
      <c r="C38" s="202" t="s">
        <v>89</v>
      </c>
      <c r="D38" s="25"/>
      <c r="E38" s="25"/>
    </row>
    <row r="39" spans="1:5" ht="15.75" thickBot="1">
      <c r="A39" s="197"/>
      <c r="B39" s="198" t="s">
        <v>155</v>
      </c>
      <c r="C39" s="202" t="s">
        <v>89</v>
      </c>
      <c r="D39" s="25"/>
      <c r="E39" s="25"/>
    </row>
    <row r="40" spans="1:5" ht="15.75" thickBot="1">
      <c r="A40" s="197">
        <v>33</v>
      </c>
      <c r="B40" s="198" t="s">
        <v>156</v>
      </c>
      <c r="C40" s="202" t="s">
        <v>89</v>
      </c>
      <c r="D40" s="25"/>
      <c r="E40" s="202" t="s">
        <v>11</v>
      </c>
    </row>
    <row r="41" spans="1:5" ht="15.75" thickBot="1">
      <c r="A41" s="207"/>
      <c r="B41" s="205" t="s">
        <v>157</v>
      </c>
      <c r="C41" s="206">
        <f>C37</f>
        <v>160000</v>
      </c>
      <c r="D41" s="206">
        <f>D37</f>
        <v>100000</v>
      </c>
      <c r="E41" s="206">
        <f>E37</f>
        <v>60000</v>
      </c>
    </row>
    <row r="42" spans="1:5" ht="15.75" thickBot="1">
      <c r="A42" s="197">
        <v>34</v>
      </c>
      <c r="B42" s="198" t="s">
        <v>158</v>
      </c>
      <c r="C42" s="202" t="s">
        <v>159</v>
      </c>
      <c r="D42" s="25"/>
      <c r="E42" s="25"/>
    </row>
    <row r="43" spans="1:5" ht="15.75" thickBot="1">
      <c r="A43" s="197">
        <v>35</v>
      </c>
      <c r="B43" s="198" t="s">
        <v>160</v>
      </c>
      <c r="C43" s="199">
        <v>50000</v>
      </c>
      <c r="D43" s="199">
        <v>30000</v>
      </c>
      <c r="E43" s="199">
        <v>20000</v>
      </c>
    </row>
    <row r="44" spans="1:5" ht="15.75" thickBot="1">
      <c r="A44" s="197">
        <v>36</v>
      </c>
      <c r="B44" s="198" t="s">
        <v>161</v>
      </c>
      <c r="C44" s="199">
        <v>70000</v>
      </c>
      <c r="D44" s="199">
        <v>40000</v>
      </c>
      <c r="E44" s="199">
        <v>30000</v>
      </c>
    </row>
    <row r="45" spans="1:5" ht="15.75" thickBot="1">
      <c r="A45" s="197">
        <v>37</v>
      </c>
      <c r="B45" s="198" t="s">
        <v>162</v>
      </c>
      <c r="C45" s="199">
        <v>155000</v>
      </c>
      <c r="D45" s="199">
        <v>115000</v>
      </c>
      <c r="E45" s="199">
        <v>40000</v>
      </c>
    </row>
    <row r="46" spans="1:5" ht="15.75" thickBot="1">
      <c r="A46" s="197">
        <v>38</v>
      </c>
      <c r="B46" s="198" t="s">
        <v>163</v>
      </c>
      <c r="C46" s="202" t="s">
        <v>159</v>
      </c>
      <c r="D46" s="25"/>
      <c r="E46" s="25"/>
    </row>
    <row r="47" spans="1:5" ht="15.75" thickBot="1">
      <c r="A47" s="197">
        <v>39</v>
      </c>
      <c r="B47" s="198" t="s">
        <v>164</v>
      </c>
      <c r="C47" s="202" t="s">
        <v>159</v>
      </c>
      <c r="D47" s="25"/>
      <c r="E47" s="25"/>
    </row>
    <row r="48" spans="1:5" ht="15.75" thickBot="1">
      <c r="A48" s="197">
        <v>40</v>
      </c>
      <c r="B48" s="198" t="s">
        <v>165</v>
      </c>
      <c r="C48" s="199">
        <v>155000</v>
      </c>
      <c r="D48" s="199">
        <v>102500</v>
      </c>
      <c r="E48" s="199">
        <v>52500</v>
      </c>
    </row>
    <row r="49" spans="1:5" ht="15.75" thickBot="1">
      <c r="A49" s="197">
        <v>41</v>
      </c>
      <c r="B49" s="198" t="s">
        <v>166</v>
      </c>
      <c r="C49" s="202" t="s">
        <v>159</v>
      </c>
      <c r="D49" s="25"/>
      <c r="E49" s="25"/>
    </row>
    <row r="50" spans="1:5" ht="15.75" thickBot="1">
      <c r="A50" s="197">
        <v>43</v>
      </c>
      <c r="B50" s="198" t="s">
        <v>167</v>
      </c>
      <c r="C50" s="202" t="s">
        <v>159</v>
      </c>
      <c r="D50" s="25"/>
      <c r="E50" s="25"/>
    </row>
    <row r="51" spans="1:5" ht="15.75" thickBot="1">
      <c r="A51" s="204"/>
      <c r="B51" s="205" t="s">
        <v>168</v>
      </c>
      <c r="C51" s="206">
        <f>C43+C44+C45+C48</f>
        <v>430000</v>
      </c>
      <c r="D51" s="206">
        <f>D43+D44+D45+D48</f>
        <v>287500</v>
      </c>
      <c r="E51" s="206">
        <f>E43+E44+E45+E48</f>
        <v>142500</v>
      </c>
    </row>
    <row r="52" spans="1:5" ht="15.75" thickBot="1">
      <c r="A52" s="197">
        <v>44</v>
      </c>
      <c r="B52" s="198" t="s">
        <v>169</v>
      </c>
      <c r="C52" s="199">
        <v>45000</v>
      </c>
      <c r="D52" s="199">
        <v>30000</v>
      </c>
      <c r="E52" s="199">
        <v>15000</v>
      </c>
    </row>
    <row r="53" spans="1:5" ht="15.75" thickBot="1">
      <c r="A53" s="197">
        <v>45</v>
      </c>
      <c r="B53" s="198" t="s">
        <v>170</v>
      </c>
      <c r="C53" s="199">
        <v>160000</v>
      </c>
      <c r="D53" s="199">
        <v>160000</v>
      </c>
      <c r="E53" s="25"/>
    </row>
    <row r="54" spans="1:5" ht="15.75" thickBot="1">
      <c r="A54" s="197">
        <v>46</v>
      </c>
      <c r="B54" s="198" t="s">
        <v>171</v>
      </c>
      <c r="C54" s="199">
        <v>45000</v>
      </c>
      <c r="D54" s="199">
        <v>30000</v>
      </c>
      <c r="E54" s="199">
        <v>15000</v>
      </c>
    </row>
    <row r="55" spans="1:5" ht="15.75" thickBot="1">
      <c r="A55" s="204"/>
      <c r="B55" s="205" t="s">
        <v>172</v>
      </c>
      <c r="C55" s="206">
        <f>SUM(C52:C54)</f>
        <v>250000</v>
      </c>
      <c r="D55" s="206">
        <f>SUM(D52:D54)</f>
        <v>220000</v>
      </c>
      <c r="E55" s="206">
        <f>SUM(E52:E54)</f>
        <v>30000</v>
      </c>
    </row>
    <row r="56" spans="1:5" ht="15.75" thickBot="1">
      <c r="A56" s="197">
        <v>47</v>
      </c>
      <c r="B56" s="198" t="s">
        <v>173</v>
      </c>
      <c r="C56" s="199">
        <v>20000</v>
      </c>
      <c r="D56" s="199">
        <v>10000</v>
      </c>
      <c r="E56" s="199">
        <v>10000</v>
      </c>
    </row>
    <row r="57" spans="1:5" ht="15.75" thickBot="1">
      <c r="A57" s="204"/>
      <c r="B57" s="205" t="s">
        <v>174</v>
      </c>
      <c r="C57" s="206">
        <f>C56</f>
        <v>20000</v>
      </c>
      <c r="D57" s="206">
        <f>D56</f>
        <v>10000</v>
      </c>
      <c r="E57" s="206">
        <f>E56</f>
        <v>10000</v>
      </c>
    </row>
    <row r="58" spans="1:5" ht="15.75" thickBot="1">
      <c r="A58" s="197">
        <v>49</v>
      </c>
      <c r="B58" s="198" t="s">
        <v>175</v>
      </c>
      <c r="C58" s="199">
        <v>40000</v>
      </c>
      <c r="D58" s="199">
        <v>25000</v>
      </c>
      <c r="E58" s="199">
        <v>15000</v>
      </c>
    </row>
    <row r="59" spans="1:5" ht="15.75" thickBot="1">
      <c r="A59" s="197">
        <v>50</v>
      </c>
      <c r="B59" s="198" t="s">
        <v>176</v>
      </c>
      <c r="C59" s="199">
        <v>45000</v>
      </c>
      <c r="D59" s="25"/>
      <c r="E59" s="199">
        <v>45000</v>
      </c>
    </row>
    <row r="60" spans="1:5" ht="15.75" thickBot="1">
      <c r="A60" s="197">
        <v>51</v>
      </c>
      <c r="B60" s="198" t="s">
        <v>177</v>
      </c>
      <c r="C60" s="202" t="s">
        <v>159</v>
      </c>
      <c r="D60" s="25"/>
      <c r="E60" s="25"/>
    </row>
    <row r="61" spans="1:5" ht="15.75" thickBot="1">
      <c r="A61" s="197">
        <v>52</v>
      </c>
      <c r="B61" s="198" t="s">
        <v>178</v>
      </c>
      <c r="C61" s="202" t="s">
        <v>159</v>
      </c>
      <c r="D61" s="25"/>
      <c r="E61" s="25"/>
    </row>
    <row r="62" spans="1:5" ht="15.75" thickBot="1">
      <c r="A62" s="204"/>
      <c r="B62" s="205" t="s">
        <v>104</v>
      </c>
      <c r="C62" s="206">
        <f>C58+C59</f>
        <v>85000</v>
      </c>
      <c r="D62" s="206">
        <f>D58+D59</f>
        <v>25000</v>
      </c>
      <c r="E62" s="206">
        <f>E58+E59</f>
        <v>60000</v>
      </c>
    </row>
    <row r="63" spans="1:5" ht="15.75" thickBot="1">
      <c r="A63" s="208">
        <v>53</v>
      </c>
      <c r="B63" s="209" t="s">
        <v>179</v>
      </c>
      <c r="C63" s="200">
        <v>10000</v>
      </c>
      <c r="D63" s="203"/>
      <c r="E63" s="200">
        <v>10000</v>
      </c>
    </row>
    <row r="64" spans="1:5" ht="15.75" thickBot="1">
      <c r="A64" s="197">
        <v>54</v>
      </c>
      <c r="B64" s="198" t="s">
        <v>180</v>
      </c>
      <c r="C64" s="199">
        <v>65000</v>
      </c>
      <c r="D64" s="199">
        <v>29926</v>
      </c>
      <c r="E64" s="199">
        <v>35074</v>
      </c>
    </row>
    <row r="65" spans="1:5" ht="15.75" thickBot="1">
      <c r="A65" s="204"/>
      <c r="B65" s="205" t="s">
        <v>181</v>
      </c>
      <c r="C65" s="206">
        <f>SUM(C63:C64)</f>
        <v>75000</v>
      </c>
      <c r="D65" s="206">
        <f>SUM(D63:D64)</f>
        <v>29926</v>
      </c>
      <c r="E65" s="206">
        <f>SUM(E63:E64)</f>
        <v>45074</v>
      </c>
    </row>
    <row r="66" spans="1:5" ht="15.75" thickBot="1">
      <c r="A66" s="197">
        <v>56</v>
      </c>
      <c r="B66" s="210" t="s">
        <v>182</v>
      </c>
      <c r="C66" s="199">
        <v>90000</v>
      </c>
      <c r="D66" s="25"/>
      <c r="E66" s="199">
        <v>90000</v>
      </c>
    </row>
    <row r="67" spans="1:5" ht="15.75" thickBot="1">
      <c r="A67" s="204"/>
      <c r="B67" s="211" t="s">
        <v>183</v>
      </c>
      <c r="C67" s="206">
        <f>C66</f>
        <v>90000</v>
      </c>
      <c r="D67" s="206">
        <f>D66</f>
        <v>0</v>
      </c>
      <c r="E67" s="206">
        <f>E66</f>
        <v>90000</v>
      </c>
    </row>
    <row r="68" spans="1:5" ht="15.75" thickBot="1">
      <c r="A68" s="197">
        <v>58</v>
      </c>
      <c r="B68" s="198" t="s">
        <v>184</v>
      </c>
      <c r="C68" s="199">
        <v>150000</v>
      </c>
      <c r="D68" s="199">
        <v>150000</v>
      </c>
      <c r="E68" s="25"/>
    </row>
    <row r="69" spans="1:5" ht="15.75" thickBot="1">
      <c r="A69" s="197">
        <v>59</v>
      </c>
      <c r="B69" s="198" t="s">
        <v>185</v>
      </c>
      <c r="C69" s="199">
        <v>30000</v>
      </c>
      <c r="D69" s="199">
        <v>30000</v>
      </c>
      <c r="E69" s="25"/>
    </row>
    <row r="70" spans="1:5" ht="15.75" thickBot="1">
      <c r="A70" s="204"/>
      <c r="B70" s="205" t="s">
        <v>186</v>
      </c>
      <c r="C70" s="206">
        <f>SUM(C68:C69)</f>
        <v>180000</v>
      </c>
      <c r="D70" s="206">
        <f>SUM(D68:D69)</f>
        <v>180000</v>
      </c>
      <c r="E70" s="206">
        <f>SUM(E68:E69)</f>
        <v>0</v>
      </c>
    </row>
    <row r="71" spans="1:5" ht="15.75" thickBot="1">
      <c r="B71" s="212" t="s">
        <v>187</v>
      </c>
      <c r="C71" s="213">
        <f>C36+C41+C51+C55+C57+C62+C65+C67+C70</f>
        <v>4031595</v>
      </c>
      <c r="D71" s="213">
        <f>D36+D41+D51+D55+D57+D62+D65+D67+D70</f>
        <v>2754021</v>
      </c>
      <c r="E71" s="213">
        <f>E36+E41+E51+E55+E57+E62+E65+E67+E70</f>
        <v>1277574</v>
      </c>
    </row>
  </sheetData>
  <mergeCells count="5">
    <mergeCell ref="A1:B1"/>
    <mergeCell ref="A2:B2"/>
    <mergeCell ref="C1:C2"/>
    <mergeCell ref="D1:D2"/>
    <mergeCell ref="E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1"/>
  <sheetViews>
    <sheetView topLeftCell="A41" workbookViewId="0">
      <selection activeCell="H55" sqref="H55"/>
    </sheetView>
  </sheetViews>
  <sheetFormatPr defaultRowHeight="15"/>
  <cols>
    <col min="2" max="2" width="59.140625" customWidth="1"/>
    <col min="3" max="3" width="13.28515625" customWidth="1"/>
    <col min="4" max="4" width="13.140625" customWidth="1"/>
    <col min="5" max="5" width="13.5703125" customWidth="1"/>
  </cols>
  <sheetData>
    <row r="1" spans="1:5">
      <c r="A1" s="214"/>
      <c r="B1" s="214"/>
      <c r="C1" s="215"/>
      <c r="D1" s="215"/>
      <c r="E1" s="215"/>
    </row>
    <row r="2" spans="1:5">
      <c r="A2" s="214" t="s">
        <v>188</v>
      </c>
      <c r="B2" s="214"/>
      <c r="C2" s="215"/>
      <c r="D2" s="215"/>
      <c r="E2" s="215"/>
    </row>
    <row r="3" spans="1:5" ht="15.75" thickBot="1">
      <c r="C3" s="192" t="s">
        <v>117</v>
      </c>
      <c r="D3" s="192">
        <v>10</v>
      </c>
      <c r="E3" s="192">
        <v>21</v>
      </c>
    </row>
    <row r="4" spans="1:5" ht="15.75" thickBot="1">
      <c r="A4" s="193">
        <v>1</v>
      </c>
      <c r="B4" s="194" t="s">
        <v>118</v>
      </c>
      <c r="C4" s="195" t="s">
        <v>189</v>
      </c>
      <c r="D4" s="216"/>
      <c r="E4" s="216"/>
    </row>
    <row r="5" spans="1:5" ht="15.75" thickBot="1">
      <c r="A5" s="197">
        <v>2</v>
      </c>
      <c r="B5" s="198" t="s">
        <v>119</v>
      </c>
      <c r="C5" s="199">
        <v>350000</v>
      </c>
      <c r="D5" s="199">
        <v>250000</v>
      </c>
      <c r="E5" s="199">
        <v>100000</v>
      </c>
    </row>
    <row r="6" spans="1:5" ht="15.75" thickBot="1">
      <c r="A6" s="197">
        <v>3</v>
      </c>
      <c r="B6" s="198" t="s">
        <v>190</v>
      </c>
      <c r="C6" s="199">
        <v>150000</v>
      </c>
      <c r="D6" s="199">
        <v>100000</v>
      </c>
      <c r="E6" s="199">
        <v>50000</v>
      </c>
    </row>
    <row r="7" spans="1:5" ht="15.75" thickBot="1">
      <c r="A7" s="197">
        <v>4</v>
      </c>
      <c r="B7" s="198" t="s">
        <v>191</v>
      </c>
      <c r="C7" s="199">
        <v>70000</v>
      </c>
      <c r="D7" s="199">
        <v>50000</v>
      </c>
      <c r="E7" s="199">
        <v>20000</v>
      </c>
    </row>
    <row r="8" spans="1:5" ht="15.75" thickBot="1">
      <c r="A8" s="197">
        <v>5</v>
      </c>
      <c r="B8" s="198" t="s">
        <v>138</v>
      </c>
      <c r="C8" s="199">
        <v>273890</v>
      </c>
      <c r="D8" s="199">
        <v>189658</v>
      </c>
      <c r="E8" s="199">
        <v>84232</v>
      </c>
    </row>
    <row r="9" spans="1:5" ht="15.75" thickBot="1">
      <c r="A9" s="197">
        <v>6</v>
      </c>
      <c r="B9" s="198" t="s">
        <v>125</v>
      </c>
      <c r="C9" s="199">
        <v>150000</v>
      </c>
      <c r="D9" s="199">
        <v>100000</v>
      </c>
      <c r="E9" s="199">
        <v>50000</v>
      </c>
    </row>
    <row r="10" spans="1:5" ht="15.75" thickBot="1">
      <c r="A10" s="197">
        <v>7</v>
      </c>
      <c r="B10" s="198" t="s">
        <v>123</v>
      </c>
      <c r="C10" s="199">
        <v>200000</v>
      </c>
      <c r="D10" s="199">
        <v>100000</v>
      </c>
      <c r="E10" s="199">
        <v>100000</v>
      </c>
    </row>
    <row r="11" spans="1:5" ht="15.75" thickBot="1">
      <c r="A11" s="197">
        <v>8</v>
      </c>
      <c r="B11" s="198" t="s">
        <v>192</v>
      </c>
      <c r="C11" s="199">
        <v>150000</v>
      </c>
      <c r="D11" s="199">
        <v>100000</v>
      </c>
      <c r="E11" s="199">
        <v>50000</v>
      </c>
    </row>
    <row r="12" spans="1:5" ht="15.75" thickBot="1">
      <c r="A12" s="197">
        <v>9</v>
      </c>
      <c r="B12" s="198" t="s">
        <v>193</v>
      </c>
      <c r="C12" s="199">
        <v>100000</v>
      </c>
      <c r="D12" s="199">
        <v>70000</v>
      </c>
      <c r="E12" s="199">
        <v>30000</v>
      </c>
    </row>
    <row r="13" spans="1:5" ht="15.75" thickBot="1">
      <c r="A13" s="197">
        <v>10</v>
      </c>
      <c r="B13" s="198" t="s">
        <v>146</v>
      </c>
      <c r="C13" s="199">
        <v>100000</v>
      </c>
      <c r="D13" s="199">
        <v>80000</v>
      </c>
      <c r="E13" s="199">
        <v>20000</v>
      </c>
    </row>
    <row r="14" spans="1:5" ht="15.75" thickBot="1">
      <c r="A14" s="197">
        <v>11</v>
      </c>
      <c r="B14" s="198" t="s">
        <v>194</v>
      </c>
      <c r="C14" s="199">
        <v>150000</v>
      </c>
      <c r="D14" s="199">
        <v>100000</v>
      </c>
      <c r="E14" s="199">
        <v>50000</v>
      </c>
    </row>
    <row r="15" spans="1:5" ht="15.75" thickBot="1">
      <c r="A15" s="197">
        <v>12</v>
      </c>
      <c r="B15" s="198" t="s">
        <v>195</v>
      </c>
      <c r="C15" s="199">
        <v>150000</v>
      </c>
      <c r="D15" s="199">
        <v>100000</v>
      </c>
      <c r="E15" s="199">
        <v>50000</v>
      </c>
    </row>
    <row r="16" spans="1:5" ht="15.75" thickBot="1">
      <c r="A16" s="197">
        <v>13</v>
      </c>
      <c r="B16" s="198" t="s">
        <v>196</v>
      </c>
      <c r="C16" s="199">
        <v>50000</v>
      </c>
      <c r="D16" s="199">
        <v>30000</v>
      </c>
      <c r="E16" s="199">
        <v>20000</v>
      </c>
    </row>
    <row r="17" spans="1:5" ht="15.75" thickBot="1">
      <c r="A17" s="197">
        <v>14</v>
      </c>
      <c r="B17" s="198" t="s">
        <v>197</v>
      </c>
      <c r="C17" s="199">
        <v>100000</v>
      </c>
      <c r="D17" s="199">
        <v>70000</v>
      </c>
      <c r="E17" s="199">
        <v>30000</v>
      </c>
    </row>
    <row r="18" spans="1:5" ht="15.75" thickBot="1">
      <c r="A18" s="197">
        <v>15</v>
      </c>
      <c r="B18" s="198" t="s">
        <v>198</v>
      </c>
      <c r="C18" s="199">
        <v>100000</v>
      </c>
      <c r="D18" s="199">
        <v>80000</v>
      </c>
      <c r="E18" s="199">
        <v>20000</v>
      </c>
    </row>
    <row r="19" spans="1:5" ht="15.75" thickBot="1">
      <c r="A19" s="197">
        <v>16</v>
      </c>
      <c r="B19" s="198" t="s">
        <v>199</v>
      </c>
      <c r="C19" s="199">
        <v>100000</v>
      </c>
      <c r="D19" s="199">
        <v>50000</v>
      </c>
      <c r="E19" s="199">
        <v>50000</v>
      </c>
    </row>
    <row r="20" spans="1:5" ht="15.75" thickBot="1">
      <c r="A20" s="197">
        <v>17</v>
      </c>
      <c r="B20" s="198" t="s">
        <v>127</v>
      </c>
      <c r="C20" s="199">
        <v>100000</v>
      </c>
      <c r="D20" s="199">
        <v>80000</v>
      </c>
      <c r="E20" s="199">
        <v>20000</v>
      </c>
    </row>
    <row r="21" spans="1:5" ht="15.75" thickBot="1">
      <c r="A21" s="197">
        <v>18</v>
      </c>
      <c r="B21" s="198" t="s">
        <v>200</v>
      </c>
      <c r="C21" s="199">
        <v>70000</v>
      </c>
      <c r="D21" s="199">
        <v>50000</v>
      </c>
      <c r="E21" s="199">
        <v>20000</v>
      </c>
    </row>
    <row r="22" spans="1:5" ht="15.75" thickBot="1">
      <c r="A22" s="197">
        <v>19</v>
      </c>
      <c r="B22" s="198" t="s">
        <v>201</v>
      </c>
      <c r="C22" s="199">
        <v>50000</v>
      </c>
      <c r="D22" s="25"/>
      <c r="E22" s="199">
        <v>50000</v>
      </c>
    </row>
    <row r="23" spans="1:5" ht="15.75" thickBot="1">
      <c r="A23" s="197">
        <v>20</v>
      </c>
      <c r="B23" s="198" t="s">
        <v>140</v>
      </c>
      <c r="C23" s="199">
        <v>150000</v>
      </c>
      <c r="D23" s="199">
        <v>100000</v>
      </c>
      <c r="E23" s="199">
        <v>50000</v>
      </c>
    </row>
    <row r="24" spans="1:5" ht="15.75" thickBot="1">
      <c r="A24" s="197">
        <v>21</v>
      </c>
      <c r="B24" s="198" t="s">
        <v>141</v>
      </c>
      <c r="C24" s="199">
        <v>250000</v>
      </c>
      <c r="D24" s="199">
        <v>200000</v>
      </c>
      <c r="E24" s="199">
        <v>50000</v>
      </c>
    </row>
    <row r="25" spans="1:5" ht="15.75" thickBot="1">
      <c r="A25" s="197">
        <v>22</v>
      </c>
      <c r="B25" s="198" t="s">
        <v>202</v>
      </c>
      <c r="C25" s="199">
        <v>100000</v>
      </c>
      <c r="D25" s="199">
        <v>80000</v>
      </c>
      <c r="E25" s="199">
        <v>20000</v>
      </c>
    </row>
    <row r="26" spans="1:5" ht="15.75" thickBot="1">
      <c r="A26" s="197">
        <v>23</v>
      </c>
      <c r="B26" s="198" t="s">
        <v>120</v>
      </c>
      <c r="C26" s="199">
        <v>100000</v>
      </c>
      <c r="D26" s="199">
        <v>50000</v>
      </c>
      <c r="E26" s="199">
        <v>50000</v>
      </c>
    </row>
    <row r="27" spans="1:5" ht="15.75" thickBot="1">
      <c r="A27" s="197">
        <v>24</v>
      </c>
      <c r="B27" s="198" t="s">
        <v>203</v>
      </c>
      <c r="C27" s="199">
        <v>20000</v>
      </c>
      <c r="D27" s="199">
        <v>20000</v>
      </c>
      <c r="E27" s="25"/>
    </row>
    <row r="28" spans="1:5" ht="15.75" thickBot="1">
      <c r="A28" s="204"/>
      <c r="B28" s="205" t="s">
        <v>152</v>
      </c>
      <c r="C28" s="206">
        <f>SUM(C5:C27)</f>
        <v>3033890</v>
      </c>
      <c r="D28" s="206">
        <f>SUM(D5:D27)</f>
        <v>2049658</v>
      </c>
      <c r="E28" s="206">
        <f>SUM(E5:E27)</f>
        <v>984232</v>
      </c>
    </row>
    <row r="29" spans="1:5" ht="15.75" thickBot="1">
      <c r="A29" s="197">
        <v>25</v>
      </c>
      <c r="B29" s="198" t="s">
        <v>158</v>
      </c>
      <c r="C29" s="192" t="s">
        <v>204</v>
      </c>
      <c r="D29" s="25"/>
      <c r="E29" s="25"/>
    </row>
    <row r="30" spans="1:5" ht="15.75" thickBot="1">
      <c r="A30" s="197">
        <v>26</v>
      </c>
      <c r="B30" s="198" t="s">
        <v>160</v>
      </c>
      <c r="C30" s="217">
        <v>50000</v>
      </c>
      <c r="D30" s="199">
        <v>25000</v>
      </c>
      <c r="E30" s="199">
        <v>25000</v>
      </c>
    </row>
    <row r="31" spans="1:5" ht="15.75" thickBot="1">
      <c r="A31" s="197">
        <v>27</v>
      </c>
      <c r="B31" s="198" t="s">
        <v>205</v>
      </c>
      <c r="C31" s="199">
        <v>100000</v>
      </c>
      <c r="D31" s="199">
        <v>50000</v>
      </c>
      <c r="E31" s="199">
        <v>50000</v>
      </c>
    </row>
    <row r="32" spans="1:5" ht="15.75" thickBot="1">
      <c r="A32" s="197">
        <v>28</v>
      </c>
      <c r="B32" s="198" t="s">
        <v>206</v>
      </c>
      <c r="C32" s="199">
        <v>150000</v>
      </c>
      <c r="D32" s="199">
        <v>100000</v>
      </c>
      <c r="E32" s="199">
        <v>50000</v>
      </c>
    </row>
    <row r="33" spans="1:5" ht="15.75" thickBot="1">
      <c r="A33" s="197">
        <v>29</v>
      </c>
      <c r="B33" s="198" t="s">
        <v>163</v>
      </c>
      <c r="C33" s="202" t="s">
        <v>204</v>
      </c>
      <c r="D33" s="25"/>
      <c r="E33" s="25"/>
    </row>
    <row r="34" spans="1:5" ht="15.75" thickBot="1">
      <c r="A34" s="197">
        <v>30</v>
      </c>
      <c r="B34" s="198" t="s">
        <v>207</v>
      </c>
      <c r="C34" s="202" t="s">
        <v>204</v>
      </c>
      <c r="D34" s="25"/>
      <c r="E34" s="25"/>
    </row>
    <row r="35" spans="1:5" ht="15.75" thickBot="1">
      <c r="A35" s="197">
        <v>31</v>
      </c>
      <c r="B35" s="198" t="s">
        <v>165</v>
      </c>
      <c r="C35" s="199">
        <v>150000</v>
      </c>
      <c r="D35" s="199">
        <v>100000</v>
      </c>
      <c r="E35" s="199">
        <v>50000</v>
      </c>
    </row>
    <row r="36" spans="1:5" ht="15.75" thickBot="1">
      <c r="A36" s="204"/>
      <c r="B36" s="205" t="s">
        <v>229</v>
      </c>
      <c r="C36" s="206">
        <f>C30+C31+C32+C35</f>
        <v>450000</v>
      </c>
      <c r="D36" s="206">
        <f>D30+D31+D32+D35</f>
        <v>275000</v>
      </c>
      <c r="E36" s="206">
        <f>E30+E31+E32+E35</f>
        <v>175000</v>
      </c>
    </row>
    <row r="37" spans="1:5" ht="15.75" thickBot="1">
      <c r="A37" s="197">
        <v>33</v>
      </c>
      <c r="B37" s="198" t="s">
        <v>173</v>
      </c>
      <c r="C37" s="199">
        <v>10000</v>
      </c>
      <c r="D37" s="199">
        <v>5000</v>
      </c>
      <c r="E37" s="199">
        <v>5000</v>
      </c>
    </row>
    <row r="38" spans="1:5" ht="15.75" thickBot="1">
      <c r="A38" s="204"/>
      <c r="B38" s="205" t="s">
        <v>174</v>
      </c>
      <c r="C38" s="206">
        <f>C37</f>
        <v>10000</v>
      </c>
      <c r="D38" s="206">
        <f>D37</f>
        <v>5000</v>
      </c>
      <c r="E38" s="206">
        <f>E37</f>
        <v>5000</v>
      </c>
    </row>
    <row r="39" spans="1:5" ht="27" thickBot="1">
      <c r="A39" s="197">
        <v>35</v>
      </c>
      <c r="B39" s="210" t="s">
        <v>209</v>
      </c>
      <c r="C39" s="199">
        <v>190000</v>
      </c>
      <c r="D39" s="199">
        <v>190000</v>
      </c>
      <c r="E39" s="25"/>
    </row>
    <row r="40" spans="1:5" ht="15.75" thickBot="1">
      <c r="A40" s="197">
        <v>36</v>
      </c>
      <c r="B40" s="210" t="s">
        <v>185</v>
      </c>
      <c r="C40" s="199">
        <v>30000</v>
      </c>
      <c r="D40" s="199">
        <v>30000</v>
      </c>
      <c r="E40" s="25"/>
    </row>
    <row r="41" spans="1:5" ht="15.75" thickBot="1">
      <c r="A41" s="204"/>
      <c r="B41" s="205" t="s">
        <v>186</v>
      </c>
      <c r="C41" s="206">
        <f>C39+C40</f>
        <v>220000</v>
      </c>
      <c r="D41" s="206">
        <f>D39+D40</f>
        <v>220000</v>
      </c>
      <c r="E41" s="206">
        <f>E39+E40</f>
        <v>0</v>
      </c>
    </row>
    <row r="42" spans="1:5" ht="15.75" thickBot="1">
      <c r="A42" s="197">
        <v>37</v>
      </c>
      <c r="B42" s="198" t="s">
        <v>169</v>
      </c>
      <c r="C42" s="199">
        <v>50000</v>
      </c>
      <c r="D42" s="199">
        <v>50000</v>
      </c>
      <c r="E42" s="25"/>
    </row>
    <row r="43" spans="1:5" ht="15.75" thickBot="1">
      <c r="A43" s="197">
        <v>38</v>
      </c>
      <c r="B43" s="198" t="s">
        <v>208</v>
      </c>
      <c r="C43" s="199">
        <v>30000</v>
      </c>
      <c r="D43" s="199">
        <v>15000</v>
      </c>
      <c r="E43" s="199">
        <v>15000</v>
      </c>
    </row>
    <row r="44" spans="1:5" ht="15.75" thickBot="1">
      <c r="A44" s="197"/>
      <c r="B44" s="198" t="s">
        <v>170</v>
      </c>
      <c r="C44" s="199">
        <v>175000</v>
      </c>
      <c r="D44" s="199">
        <v>175000</v>
      </c>
      <c r="E44" s="25"/>
    </row>
    <row r="45" spans="1:5" ht="15.75" thickBot="1">
      <c r="A45" s="204"/>
      <c r="B45" s="205" t="s">
        <v>172</v>
      </c>
      <c r="C45" s="206">
        <f>C42+C43+C44</f>
        <v>255000</v>
      </c>
      <c r="D45" s="206">
        <f>D42+D43+D44</f>
        <v>240000</v>
      </c>
      <c r="E45" s="206">
        <f>E42+E43+E44</f>
        <v>15000</v>
      </c>
    </row>
    <row r="46" spans="1:5" ht="15.75" thickBot="1">
      <c r="A46" s="197">
        <v>39</v>
      </c>
      <c r="B46" s="198" t="s">
        <v>210</v>
      </c>
      <c r="C46" s="199">
        <v>45000</v>
      </c>
      <c r="D46" s="199">
        <v>30000</v>
      </c>
      <c r="E46" s="199">
        <v>15000</v>
      </c>
    </row>
    <row r="47" spans="1:5" ht="15.75" thickBot="1">
      <c r="A47" s="197">
        <v>40</v>
      </c>
      <c r="B47" s="198" t="s">
        <v>176</v>
      </c>
      <c r="C47" s="199">
        <v>35000</v>
      </c>
      <c r="D47" s="199">
        <v>10000</v>
      </c>
      <c r="E47" s="199">
        <v>25000</v>
      </c>
    </row>
    <row r="48" spans="1:5" ht="15.75" thickBot="1">
      <c r="A48" s="197">
        <v>41</v>
      </c>
      <c r="B48" s="198" t="s">
        <v>178</v>
      </c>
      <c r="C48" s="202" t="s">
        <v>204</v>
      </c>
      <c r="D48" s="25"/>
      <c r="E48" s="25"/>
    </row>
    <row r="49" spans="1:5" ht="15.75" thickBot="1">
      <c r="A49" s="204"/>
      <c r="B49" s="205" t="s">
        <v>104</v>
      </c>
      <c r="C49" s="206">
        <f>C46+C47</f>
        <v>80000</v>
      </c>
      <c r="D49" s="206">
        <f>D46+D47</f>
        <v>40000</v>
      </c>
      <c r="E49" s="206">
        <f>E46+E47</f>
        <v>40000</v>
      </c>
    </row>
    <row r="50" spans="1:5" ht="15.75" thickBot="1">
      <c r="A50" s="197">
        <v>42</v>
      </c>
      <c r="B50" s="198" t="s">
        <v>180</v>
      </c>
      <c r="C50" s="199">
        <v>60000</v>
      </c>
      <c r="D50" s="199">
        <v>60000</v>
      </c>
      <c r="E50" s="25"/>
    </row>
    <row r="51" spans="1:5" ht="15.75" thickBot="1">
      <c r="A51" s="197">
        <v>43</v>
      </c>
      <c r="B51" s="198" t="s">
        <v>211</v>
      </c>
      <c r="C51" s="199">
        <v>20000</v>
      </c>
      <c r="D51" s="25"/>
      <c r="E51" s="199">
        <v>20000</v>
      </c>
    </row>
    <row r="52" spans="1:5" ht="15.75" thickBot="1">
      <c r="A52" s="204"/>
      <c r="B52" s="205" t="s">
        <v>181</v>
      </c>
      <c r="C52" s="206">
        <f>C50+C51</f>
        <v>80000</v>
      </c>
      <c r="D52" s="206">
        <f t="shared" ref="D52:E52" si="0">D50+D51</f>
        <v>60000</v>
      </c>
      <c r="E52" s="206">
        <f t="shared" si="0"/>
        <v>20000</v>
      </c>
    </row>
    <row r="53" spans="1:5" ht="15.75" thickBot="1">
      <c r="A53" s="197">
        <v>44</v>
      </c>
      <c r="B53" s="198" t="s">
        <v>182</v>
      </c>
      <c r="C53" s="199">
        <v>50000</v>
      </c>
      <c r="D53" s="25"/>
      <c r="E53" s="199">
        <v>50000</v>
      </c>
    </row>
    <row r="54" spans="1:5" ht="15.75" thickBot="1">
      <c r="A54" s="204"/>
      <c r="B54" s="211" t="s">
        <v>230</v>
      </c>
      <c r="C54" s="206">
        <f>C53</f>
        <v>50000</v>
      </c>
      <c r="D54" s="206">
        <f t="shared" ref="D54:E54" si="1">D53</f>
        <v>0</v>
      </c>
      <c r="E54" s="206">
        <f t="shared" si="1"/>
        <v>50000</v>
      </c>
    </row>
    <row r="55" spans="1:5" ht="15.75" thickBot="1">
      <c r="A55" s="197">
        <v>46</v>
      </c>
      <c r="B55" s="198" t="s">
        <v>212</v>
      </c>
      <c r="C55" s="202" t="s">
        <v>89</v>
      </c>
      <c r="D55" s="25"/>
      <c r="E55" s="25"/>
    </row>
    <row r="56" spans="1:5" ht="15.75" thickBot="1">
      <c r="A56" s="197">
        <v>47</v>
      </c>
      <c r="B56" s="198" t="s">
        <v>213</v>
      </c>
      <c r="C56" s="218" t="s">
        <v>89</v>
      </c>
      <c r="D56" s="25"/>
      <c r="E56" s="25"/>
    </row>
    <row r="57" spans="1:5" ht="15.75" thickBot="1">
      <c r="A57" s="197">
        <v>48</v>
      </c>
      <c r="B57" s="198" t="s">
        <v>214</v>
      </c>
      <c r="C57" s="218" t="s">
        <v>89</v>
      </c>
      <c r="D57" s="25"/>
      <c r="E57" s="25"/>
    </row>
    <row r="58" spans="1:5" ht="15.75" thickBot="1">
      <c r="A58" s="197">
        <v>49</v>
      </c>
      <c r="B58" s="198" t="s">
        <v>215</v>
      </c>
      <c r="C58" s="218" t="s">
        <v>89</v>
      </c>
      <c r="D58" s="25"/>
      <c r="E58" s="25"/>
    </row>
    <row r="59" spans="1:5" ht="15.75" thickBot="1">
      <c r="A59" s="197">
        <v>50</v>
      </c>
      <c r="B59" s="198" t="s">
        <v>216</v>
      </c>
      <c r="C59" s="199">
        <v>120000</v>
      </c>
      <c r="D59" s="199">
        <v>80000</v>
      </c>
      <c r="E59" s="199">
        <v>40000</v>
      </c>
    </row>
    <row r="60" spans="1:5" ht="15.75" thickBot="1">
      <c r="A60" s="204"/>
      <c r="B60" s="205" t="s">
        <v>157</v>
      </c>
      <c r="C60" s="206">
        <f>C59</f>
        <v>120000</v>
      </c>
      <c r="D60" s="206">
        <f t="shared" ref="D60:E60" si="2">D59</f>
        <v>80000</v>
      </c>
      <c r="E60" s="206">
        <f t="shared" si="2"/>
        <v>40000</v>
      </c>
    </row>
    <row r="61" spans="1:5" ht="15.75" thickBot="1">
      <c r="B61" s="212" t="s">
        <v>187</v>
      </c>
      <c r="C61" s="213">
        <f>C28+C36+C38+C41+C45+C49+C52+C54+C60</f>
        <v>4298890</v>
      </c>
      <c r="D61" s="213">
        <f t="shared" ref="D61:E61" si="3">D28+D36+D38+D41+D45+D49+D52+D54+D60</f>
        <v>2969658</v>
      </c>
      <c r="E61" s="213">
        <f t="shared" si="3"/>
        <v>1329232</v>
      </c>
    </row>
  </sheetData>
  <mergeCells count="5">
    <mergeCell ref="A1:B1"/>
    <mergeCell ref="C1:C2"/>
    <mergeCell ref="D1:D2"/>
    <mergeCell ref="E1:E2"/>
    <mergeCell ref="A2:B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topLeftCell="A44" workbookViewId="0">
      <selection activeCell="B63" sqref="B63"/>
    </sheetView>
  </sheetViews>
  <sheetFormatPr defaultRowHeight="15"/>
  <cols>
    <col min="2" max="2" width="59.140625" customWidth="1"/>
    <col min="3" max="3" width="13.28515625" customWidth="1"/>
    <col min="4" max="4" width="13.140625" customWidth="1"/>
    <col min="5" max="5" width="13.5703125" customWidth="1"/>
  </cols>
  <sheetData>
    <row r="1" spans="1:5">
      <c r="A1" s="214"/>
      <c r="B1" s="214"/>
      <c r="C1" s="215"/>
      <c r="D1" s="215"/>
      <c r="E1" s="215"/>
    </row>
    <row r="2" spans="1:5">
      <c r="A2" s="214" t="s">
        <v>228</v>
      </c>
      <c r="B2" s="214"/>
      <c r="C2" s="215"/>
      <c r="D2" s="215"/>
      <c r="E2" s="215"/>
    </row>
    <row r="3" spans="1:5" ht="15.75" thickBot="1">
      <c r="C3" s="192" t="s">
        <v>117</v>
      </c>
      <c r="D3" s="192">
        <v>10</v>
      </c>
      <c r="E3" s="192">
        <v>21</v>
      </c>
    </row>
    <row r="4" spans="1:5" ht="15.75" thickBot="1">
      <c r="A4" s="193">
        <v>1</v>
      </c>
      <c r="B4" s="194" t="s">
        <v>118</v>
      </c>
      <c r="C4" s="195" t="s">
        <v>220</v>
      </c>
      <c r="D4" s="216"/>
      <c r="E4" s="216"/>
    </row>
    <row r="5" spans="1:5" ht="15.75" thickBot="1">
      <c r="A5" s="197">
        <v>2</v>
      </c>
      <c r="B5" s="198" t="s">
        <v>119</v>
      </c>
      <c r="C5" s="199">
        <v>350000</v>
      </c>
      <c r="D5" s="199">
        <v>300000</v>
      </c>
      <c r="E5" s="199">
        <v>50000</v>
      </c>
    </row>
    <row r="6" spans="1:5" ht="15.75" thickBot="1">
      <c r="A6" s="197">
        <v>3</v>
      </c>
      <c r="B6" s="198" t="s">
        <v>190</v>
      </c>
      <c r="C6" s="199">
        <v>200000</v>
      </c>
      <c r="D6" s="199">
        <v>100000</v>
      </c>
      <c r="E6" s="199">
        <v>100000</v>
      </c>
    </row>
    <row r="7" spans="1:5" ht="15.75" thickBot="1">
      <c r="A7" s="197">
        <v>4</v>
      </c>
      <c r="B7" s="198" t="s">
        <v>141</v>
      </c>
      <c r="C7" s="199">
        <v>150000</v>
      </c>
      <c r="D7" s="199">
        <v>100000</v>
      </c>
      <c r="E7" s="199">
        <v>50000</v>
      </c>
    </row>
    <row r="8" spans="1:5" ht="15.75" thickBot="1">
      <c r="A8" s="197">
        <v>5</v>
      </c>
      <c r="B8" s="198" t="s">
        <v>138</v>
      </c>
      <c r="C8" s="199">
        <v>549617</v>
      </c>
      <c r="D8" s="199">
        <v>394031</v>
      </c>
      <c r="E8" s="199">
        <v>155586</v>
      </c>
    </row>
    <row r="9" spans="1:5" ht="15.75" thickBot="1">
      <c r="A9" s="197">
        <v>6</v>
      </c>
      <c r="B9" s="198" t="s">
        <v>125</v>
      </c>
      <c r="C9" s="199">
        <v>100000</v>
      </c>
      <c r="D9" s="199">
        <v>70000</v>
      </c>
      <c r="E9" s="199">
        <v>30000</v>
      </c>
    </row>
    <row r="10" spans="1:5" ht="15.75" thickBot="1">
      <c r="A10" s="197">
        <v>7</v>
      </c>
      <c r="B10" s="198" t="s">
        <v>221</v>
      </c>
      <c r="C10" s="199">
        <v>150000</v>
      </c>
      <c r="D10" s="199">
        <v>100000</v>
      </c>
      <c r="E10" s="199">
        <v>50000</v>
      </c>
    </row>
    <row r="11" spans="1:5" ht="15.75" thickBot="1">
      <c r="A11" s="197">
        <v>8</v>
      </c>
      <c r="B11" s="198" t="s">
        <v>193</v>
      </c>
      <c r="C11" s="199">
        <v>100000</v>
      </c>
      <c r="D11" s="199">
        <v>70000</v>
      </c>
      <c r="E11" s="199">
        <v>30000</v>
      </c>
    </row>
    <row r="12" spans="1:5" ht="15.75" thickBot="1">
      <c r="A12" s="197">
        <v>9</v>
      </c>
      <c r="B12" s="198" t="s">
        <v>146</v>
      </c>
      <c r="C12" s="199">
        <v>100000</v>
      </c>
      <c r="D12" s="199">
        <v>70000</v>
      </c>
      <c r="E12" s="199">
        <v>30000</v>
      </c>
    </row>
    <row r="13" spans="1:5" ht="15.75" thickBot="1">
      <c r="A13" s="197">
        <v>10</v>
      </c>
      <c r="B13" s="198" t="s">
        <v>194</v>
      </c>
      <c r="C13" s="199">
        <v>100000</v>
      </c>
      <c r="D13" s="199">
        <v>70000</v>
      </c>
      <c r="E13" s="199">
        <v>30000</v>
      </c>
    </row>
    <row r="14" spans="1:5" ht="15.75" thickBot="1">
      <c r="A14" s="197">
        <v>11</v>
      </c>
      <c r="B14" s="198" t="s">
        <v>195</v>
      </c>
      <c r="C14" s="199">
        <v>100000</v>
      </c>
      <c r="D14" s="199">
        <v>70000</v>
      </c>
      <c r="E14" s="199">
        <v>30000</v>
      </c>
    </row>
    <row r="15" spans="1:5" ht="15.75" thickBot="1">
      <c r="A15" s="197">
        <v>12</v>
      </c>
      <c r="B15" s="198" t="s">
        <v>222</v>
      </c>
      <c r="C15" s="199">
        <v>80000</v>
      </c>
      <c r="D15" s="199">
        <v>60000</v>
      </c>
      <c r="E15" s="199">
        <v>20000</v>
      </c>
    </row>
    <row r="16" spans="1:5" ht="15.75" thickBot="1">
      <c r="A16" s="197">
        <v>13</v>
      </c>
      <c r="B16" s="198" t="s">
        <v>223</v>
      </c>
      <c r="C16" s="199">
        <v>50000</v>
      </c>
      <c r="D16" s="199">
        <v>50000</v>
      </c>
      <c r="E16" s="25"/>
    </row>
    <row r="17" spans="1:5" ht="15.75" thickBot="1">
      <c r="A17" s="197">
        <v>14</v>
      </c>
      <c r="B17" s="198" t="s">
        <v>194</v>
      </c>
      <c r="C17" s="199">
        <v>150000</v>
      </c>
      <c r="D17" s="199">
        <v>120000</v>
      </c>
      <c r="E17" s="199">
        <v>30000</v>
      </c>
    </row>
    <row r="18" spans="1:5" ht="15.75" thickBot="1">
      <c r="A18" s="197">
        <v>15</v>
      </c>
      <c r="B18" s="198" t="s">
        <v>224</v>
      </c>
      <c r="C18" s="199">
        <v>50000</v>
      </c>
      <c r="D18" s="199">
        <v>30000</v>
      </c>
      <c r="E18" s="199">
        <v>20000</v>
      </c>
    </row>
    <row r="19" spans="1:5" ht="15.75" thickBot="1">
      <c r="A19" s="197">
        <v>16</v>
      </c>
      <c r="B19" s="198" t="s">
        <v>225</v>
      </c>
      <c r="C19" s="199">
        <v>60000</v>
      </c>
      <c r="D19" s="199">
        <v>60000</v>
      </c>
      <c r="E19" s="25"/>
    </row>
    <row r="20" spans="1:5" ht="15.75" thickBot="1">
      <c r="A20" s="197">
        <v>17</v>
      </c>
      <c r="B20" s="198" t="s">
        <v>140</v>
      </c>
      <c r="C20" s="199">
        <v>150000</v>
      </c>
      <c r="D20" s="199">
        <v>100000</v>
      </c>
      <c r="E20" s="199">
        <v>50000</v>
      </c>
    </row>
    <row r="21" spans="1:5" ht="15.75" thickBot="1">
      <c r="A21" s="197">
        <v>18</v>
      </c>
      <c r="B21" s="198" t="s">
        <v>201</v>
      </c>
      <c r="C21" s="199">
        <v>100000</v>
      </c>
      <c r="D21" s="199">
        <v>50000</v>
      </c>
      <c r="E21" s="199">
        <v>50000</v>
      </c>
    </row>
    <row r="22" spans="1:5" ht="15.75" thickBot="1">
      <c r="A22" s="197">
        <v>19</v>
      </c>
      <c r="B22" s="198" t="s">
        <v>141</v>
      </c>
      <c r="C22" s="199">
        <v>200000</v>
      </c>
      <c r="D22" s="199">
        <v>150000</v>
      </c>
      <c r="E22" s="199">
        <v>50000</v>
      </c>
    </row>
    <row r="23" spans="1:5" ht="15.75" thickBot="1">
      <c r="A23" s="197">
        <v>20</v>
      </c>
      <c r="B23" s="198" t="s">
        <v>142</v>
      </c>
      <c r="C23" s="199">
        <v>150000</v>
      </c>
      <c r="D23" s="199">
        <v>100000</v>
      </c>
      <c r="E23" s="199">
        <v>50000</v>
      </c>
    </row>
    <row r="24" spans="1:5" ht="15.75" thickBot="1">
      <c r="A24" s="197">
        <v>21</v>
      </c>
      <c r="B24" s="198" t="s">
        <v>226</v>
      </c>
      <c r="C24" s="199">
        <v>70000</v>
      </c>
      <c r="D24" s="199">
        <v>50000</v>
      </c>
      <c r="E24" s="199">
        <v>20000</v>
      </c>
    </row>
    <row r="25" spans="1:5" ht="15.75" thickBot="1">
      <c r="A25" s="197">
        <v>22</v>
      </c>
      <c r="B25" s="198" t="s">
        <v>120</v>
      </c>
      <c r="C25" s="199">
        <v>100000</v>
      </c>
      <c r="D25" s="199">
        <v>50000</v>
      </c>
      <c r="E25" s="199">
        <v>50000</v>
      </c>
    </row>
    <row r="26" spans="1:5" ht="15.75" thickBot="1">
      <c r="A26" s="197">
        <v>23</v>
      </c>
      <c r="B26" s="198" t="s">
        <v>203</v>
      </c>
      <c r="C26" s="199">
        <v>20000</v>
      </c>
      <c r="D26" s="199">
        <v>20000</v>
      </c>
      <c r="E26" s="25"/>
    </row>
    <row r="27" spans="1:5" ht="15.75" thickBot="1">
      <c r="A27" s="204"/>
      <c r="B27" s="205" t="s">
        <v>152</v>
      </c>
      <c r="C27" s="206">
        <f>C5+C6+C7+C8+C9+C10+C11+C12+C13+C14+C15+C16+C17+C18+C19+C20+C21+C22+C23+C24+C25+C26</f>
        <v>3079617</v>
      </c>
      <c r="D27" s="206">
        <f>D5+D6+D7+D8+D9+D10+D11+D12+D13+D14+D15+D16+D17+D18+D19+D20+D21+D22+D23+D24+D25+D26</f>
        <v>2184031</v>
      </c>
      <c r="E27" s="206">
        <f>E5+E6+E7+E8+E9+E10+E11+E12+E13+E14+E15+E16+E17+E18+E19+E20+E21+E22+E23+E24+E25+E26</f>
        <v>895586</v>
      </c>
    </row>
    <row r="28" spans="1:5" ht="15.75" thickBot="1">
      <c r="A28" s="197">
        <v>24</v>
      </c>
      <c r="B28" s="198" t="s">
        <v>212</v>
      </c>
      <c r="C28" s="202" t="s">
        <v>89</v>
      </c>
      <c r="D28" s="25"/>
      <c r="E28" s="25"/>
    </row>
    <row r="29" spans="1:5" ht="15.75" thickBot="1">
      <c r="A29" s="197">
        <v>25</v>
      </c>
      <c r="B29" s="198" t="s">
        <v>213</v>
      </c>
      <c r="C29" s="218" t="s">
        <v>89</v>
      </c>
      <c r="D29" s="25"/>
      <c r="E29" s="25"/>
    </row>
    <row r="30" spans="1:5" ht="15.75" thickBot="1">
      <c r="A30" s="197">
        <v>26</v>
      </c>
      <c r="B30" s="198" t="s">
        <v>214</v>
      </c>
      <c r="C30" s="218" t="s">
        <v>89</v>
      </c>
      <c r="D30" s="25"/>
      <c r="E30" s="25"/>
    </row>
    <row r="31" spans="1:5" ht="15.75" thickBot="1">
      <c r="A31" s="197">
        <v>27</v>
      </c>
      <c r="B31" s="198" t="s">
        <v>215</v>
      </c>
      <c r="C31" s="218" t="s">
        <v>89</v>
      </c>
      <c r="D31" s="25"/>
      <c r="E31" s="25"/>
    </row>
    <row r="32" spans="1:5" ht="15.75" thickBot="1">
      <c r="A32" s="197">
        <v>28</v>
      </c>
      <c r="B32" s="198" t="s">
        <v>216</v>
      </c>
      <c r="C32" s="199">
        <v>150000</v>
      </c>
      <c r="D32" s="25"/>
      <c r="E32" s="199">
        <v>150000</v>
      </c>
    </row>
    <row r="33" spans="1:5" ht="15.75" thickBot="1">
      <c r="A33" s="197">
        <v>29</v>
      </c>
      <c r="B33" s="198" t="s">
        <v>217</v>
      </c>
      <c r="C33" s="25"/>
      <c r="D33" s="25"/>
      <c r="E33" s="25"/>
    </row>
    <row r="34" spans="1:5" ht="15.75" thickBot="1">
      <c r="A34" s="207"/>
      <c r="B34" s="205" t="s">
        <v>157</v>
      </c>
      <c r="C34" s="206">
        <f>C32</f>
        <v>150000</v>
      </c>
      <c r="D34" s="206">
        <f>D32</f>
        <v>0</v>
      </c>
      <c r="E34" s="206">
        <f>E32</f>
        <v>150000</v>
      </c>
    </row>
    <row r="35" spans="1:5" ht="15.75" thickBot="1">
      <c r="A35" s="197">
        <v>30</v>
      </c>
      <c r="B35" s="198" t="s">
        <v>158</v>
      </c>
      <c r="C35" s="202" t="s">
        <v>159</v>
      </c>
      <c r="D35" s="25"/>
      <c r="E35" s="25"/>
    </row>
    <row r="36" spans="1:5" ht="15.75" thickBot="1">
      <c r="A36" s="197">
        <v>31</v>
      </c>
      <c r="B36" s="198" t="s">
        <v>160</v>
      </c>
      <c r="C36" s="217">
        <v>50000</v>
      </c>
      <c r="D36" s="199">
        <v>50000</v>
      </c>
      <c r="E36" s="25"/>
    </row>
    <row r="37" spans="1:5" ht="15.75" thickBot="1">
      <c r="A37" s="197">
        <v>32</v>
      </c>
      <c r="B37" s="198" t="s">
        <v>161</v>
      </c>
      <c r="C37" s="199">
        <v>80000</v>
      </c>
      <c r="D37" s="199">
        <v>30000</v>
      </c>
      <c r="E37" s="199">
        <v>50000</v>
      </c>
    </row>
    <row r="38" spans="1:5" ht="15.75" thickBot="1">
      <c r="A38" s="197">
        <v>33</v>
      </c>
      <c r="B38" s="198" t="s">
        <v>162</v>
      </c>
      <c r="C38" s="199">
        <v>150000</v>
      </c>
      <c r="D38" s="199">
        <v>100000</v>
      </c>
      <c r="E38" s="199">
        <v>50000</v>
      </c>
    </row>
    <row r="39" spans="1:5" ht="15.75" thickBot="1">
      <c r="A39" s="197">
        <v>34</v>
      </c>
      <c r="B39" s="198" t="s">
        <v>163</v>
      </c>
      <c r="C39" s="202" t="s">
        <v>204</v>
      </c>
      <c r="D39" s="25"/>
      <c r="E39" s="25"/>
    </row>
    <row r="40" spans="1:5" ht="15.75" thickBot="1">
      <c r="A40" s="197">
        <v>35</v>
      </c>
      <c r="B40" s="198" t="s">
        <v>164</v>
      </c>
      <c r="C40" s="202" t="s">
        <v>204</v>
      </c>
      <c r="D40" s="25"/>
      <c r="E40" s="25"/>
    </row>
    <row r="41" spans="1:5" ht="15.75" thickBot="1">
      <c r="A41" s="197">
        <v>36</v>
      </c>
      <c r="B41" s="198" t="s">
        <v>165</v>
      </c>
      <c r="C41" s="199">
        <v>150000</v>
      </c>
      <c r="D41" s="199">
        <v>100000</v>
      </c>
      <c r="E41" s="199">
        <v>50000</v>
      </c>
    </row>
    <row r="42" spans="1:5" ht="15.75" thickBot="1">
      <c r="A42" s="197">
        <v>37</v>
      </c>
      <c r="B42" s="198" t="s">
        <v>166</v>
      </c>
      <c r="C42" s="202" t="s">
        <v>159</v>
      </c>
      <c r="D42" s="25"/>
      <c r="E42" s="25"/>
    </row>
    <row r="43" spans="1:5" ht="15.75" thickBot="1">
      <c r="A43" s="197">
        <v>38</v>
      </c>
      <c r="B43" s="198" t="s">
        <v>167</v>
      </c>
      <c r="C43" s="202" t="s">
        <v>159</v>
      </c>
      <c r="D43" s="25"/>
      <c r="E43" s="25"/>
    </row>
    <row r="44" spans="1:5" ht="15.75" thickBot="1">
      <c r="A44" s="204"/>
      <c r="B44" s="205" t="s">
        <v>168</v>
      </c>
      <c r="C44" s="206">
        <f>C36+C37+C38+C41</f>
        <v>430000</v>
      </c>
      <c r="D44" s="206">
        <f>D36+D37+D38+D41</f>
        <v>280000</v>
      </c>
      <c r="E44" s="206">
        <f>E36+E37+E38+E41</f>
        <v>150000</v>
      </c>
    </row>
    <row r="45" spans="1:5" ht="15.75" thickBot="1">
      <c r="A45" s="197">
        <v>39</v>
      </c>
      <c r="B45" s="198" t="s">
        <v>169</v>
      </c>
      <c r="C45" s="199">
        <v>80000</v>
      </c>
      <c r="D45" s="199">
        <v>80000</v>
      </c>
      <c r="E45" s="25"/>
    </row>
    <row r="46" spans="1:5" ht="15.75" thickBot="1">
      <c r="A46" s="197">
        <v>40</v>
      </c>
      <c r="B46" s="198" t="s">
        <v>208</v>
      </c>
      <c r="C46" s="199">
        <v>82789</v>
      </c>
      <c r="D46" s="199">
        <v>82789</v>
      </c>
      <c r="E46" s="25"/>
    </row>
    <row r="47" spans="1:5" ht="15.75" thickBot="1">
      <c r="A47" s="197">
        <v>41</v>
      </c>
      <c r="B47" s="198" t="s">
        <v>170</v>
      </c>
      <c r="C47" s="199">
        <v>175000</v>
      </c>
      <c r="D47" s="199">
        <v>175000</v>
      </c>
      <c r="E47" s="25"/>
    </row>
    <row r="48" spans="1:5" ht="15.75" thickBot="1">
      <c r="A48" s="204"/>
      <c r="B48" s="205" t="s">
        <v>172</v>
      </c>
      <c r="C48" s="206">
        <f>SUM(C45:C47)</f>
        <v>337789</v>
      </c>
      <c r="D48" s="206">
        <f>SUM(D45:D47)</f>
        <v>337789</v>
      </c>
      <c r="E48" s="206">
        <f>SUM(E45:E47)</f>
        <v>0</v>
      </c>
    </row>
    <row r="49" spans="1:5" ht="15.75" thickBot="1">
      <c r="A49" s="197">
        <v>42</v>
      </c>
      <c r="B49" s="198" t="s">
        <v>173</v>
      </c>
      <c r="C49" s="199">
        <v>20000</v>
      </c>
      <c r="D49" s="199">
        <v>5000</v>
      </c>
      <c r="E49" s="199">
        <v>15000</v>
      </c>
    </row>
    <row r="50" spans="1:5" ht="15.75" thickBot="1">
      <c r="A50" s="197">
        <v>32</v>
      </c>
      <c r="B50" s="210" t="s">
        <v>227</v>
      </c>
      <c r="C50" s="25"/>
      <c r="D50" s="25"/>
      <c r="E50" s="25"/>
    </row>
    <row r="51" spans="1:5" ht="15.75" thickBot="1">
      <c r="A51" s="204"/>
      <c r="B51" s="205" t="s">
        <v>174</v>
      </c>
      <c r="C51" s="206">
        <f>C49</f>
        <v>20000</v>
      </c>
      <c r="D51" s="206">
        <f>D49</f>
        <v>5000</v>
      </c>
      <c r="E51" s="206">
        <f>E49</f>
        <v>15000</v>
      </c>
    </row>
    <row r="52" spans="1:5" ht="15.75" thickBot="1">
      <c r="A52" s="197">
        <v>37</v>
      </c>
      <c r="B52" s="198" t="s">
        <v>210</v>
      </c>
      <c r="C52" s="199">
        <v>45000</v>
      </c>
      <c r="D52" s="199">
        <v>15000</v>
      </c>
      <c r="E52" s="199">
        <v>30000</v>
      </c>
    </row>
    <row r="53" spans="1:5" ht="15.75" thickBot="1">
      <c r="A53" s="197">
        <v>38</v>
      </c>
      <c r="B53" s="198" t="s">
        <v>176</v>
      </c>
      <c r="C53" s="199">
        <v>40000</v>
      </c>
      <c r="D53" s="199">
        <v>10000</v>
      </c>
      <c r="E53" s="199">
        <v>30000</v>
      </c>
    </row>
    <row r="54" spans="1:5" ht="15.75" thickBot="1">
      <c r="A54" s="197">
        <v>39</v>
      </c>
      <c r="B54" s="198" t="s">
        <v>178</v>
      </c>
      <c r="C54" s="202" t="s">
        <v>204</v>
      </c>
      <c r="D54" s="25"/>
      <c r="E54" s="25"/>
    </row>
    <row r="55" spans="1:5" ht="15.75" thickBot="1">
      <c r="A55" s="204"/>
      <c r="B55" s="205" t="s">
        <v>104</v>
      </c>
      <c r="C55" s="206">
        <f>C52+C53</f>
        <v>85000</v>
      </c>
      <c r="D55" s="206">
        <f>D52+D53</f>
        <v>25000</v>
      </c>
      <c r="E55" s="206">
        <f>E52+E53</f>
        <v>60000</v>
      </c>
    </row>
    <row r="56" spans="1:5" ht="15.75" thickBot="1">
      <c r="A56" s="197">
        <v>40</v>
      </c>
      <c r="B56" s="198" t="s">
        <v>180</v>
      </c>
      <c r="C56" s="199">
        <v>30000</v>
      </c>
      <c r="D56" s="199">
        <v>15000</v>
      </c>
      <c r="E56" s="199">
        <v>15000</v>
      </c>
    </row>
    <row r="57" spans="1:5" ht="15.75" thickBot="1">
      <c r="A57" s="197">
        <v>41</v>
      </c>
      <c r="B57" s="198" t="s">
        <v>211</v>
      </c>
      <c r="C57" s="199">
        <v>25000</v>
      </c>
      <c r="D57" s="199">
        <v>15000</v>
      </c>
      <c r="E57" s="199">
        <v>10000</v>
      </c>
    </row>
    <row r="58" spans="1:5" ht="15.75" thickBot="1">
      <c r="A58" s="204"/>
      <c r="B58" s="205" t="s">
        <v>181</v>
      </c>
      <c r="C58" s="206">
        <f>SUM(C56:C57)</f>
        <v>55000</v>
      </c>
      <c r="D58" s="206">
        <f>SUM(D56:D57)</f>
        <v>30000</v>
      </c>
      <c r="E58" s="206">
        <f>SUM(E56:E57)</f>
        <v>25000</v>
      </c>
    </row>
    <row r="59" spans="1:5" ht="15.75" thickBot="1">
      <c r="A59" s="197">
        <v>42</v>
      </c>
      <c r="B59" s="210" t="s">
        <v>218</v>
      </c>
      <c r="C59" s="25"/>
      <c r="D59" s="25"/>
      <c r="E59" s="25"/>
    </row>
    <row r="60" spans="1:5" ht="15.75" thickBot="1">
      <c r="A60" s="197">
        <v>43</v>
      </c>
      <c r="B60" s="198" t="s">
        <v>182</v>
      </c>
      <c r="C60" s="199">
        <v>90000</v>
      </c>
      <c r="D60" s="25"/>
      <c r="E60" s="199">
        <v>90000</v>
      </c>
    </row>
    <row r="61" spans="1:5" ht="15.75" thickBot="1">
      <c r="A61" s="197">
        <v>44</v>
      </c>
      <c r="B61" s="198" t="s">
        <v>219</v>
      </c>
      <c r="C61" s="25"/>
      <c r="D61" s="25"/>
      <c r="E61" s="25"/>
    </row>
    <row r="62" spans="1:5" ht="15.75" thickBot="1">
      <c r="A62" s="204"/>
      <c r="B62" s="211" t="s">
        <v>183</v>
      </c>
      <c r="C62" s="206">
        <f>C60</f>
        <v>90000</v>
      </c>
      <c r="D62" s="206">
        <f>D61</f>
        <v>0</v>
      </c>
      <c r="E62" s="206">
        <f>E60</f>
        <v>90000</v>
      </c>
    </row>
    <row r="63" spans="1:5" ht="18" customHeight="1" thickBot="1">
      <c r="A63" s="197">
        <v>45</v>
      </c>
      <c r="B63" s="210" t="s">
        <v>209</v>
      </c>
      <c r="C63" s="199">
        <v>190000</v>
      </c>
      <c r="D63" s="199">
        <v>190000</v>
      </c>
      <c r="E63" s="25"/>
    </row>
    <row r="64" spans="1:5" ht="15.75" thickBot="1">
      <c r="A64" s="197">
        <v>46</v>
      </c>
      <c r="B64" s="210" t="s">
        <v>185</v>
      </c>
      <c r="C64" s="199">
        <v>30000</v>
      </c>
      <c r="D64" s="199">
        <v>30000</v>
      </c>
      <c r="E64" s="25"/>
    </row>
    <row r="65" spans="1:5" ht="15.75" thickBot="1">
      <c r="A65" s="204"/>
      <c r="B65" s="205" t="s">
        <v>186</v>
      </c>
      <c r="C65" s="206">
        <f>SUM(C63:C64)</f>
        <v>220000</v>
      </c>
      <c r="D65" s="206">
        <f>SUM(D63:D64)</f>
        <v>220000</v>
      </c>
      <c r="E65" s="206">
        <f>SUM(E63:E64)</f>
        <v>0</v>
      </c>
    </row>
    <row r="66" spans="1:5" ht="15.75" thickBot="1">
      <c r="B66" s="212" t="s">
        <v>187</v>
      </c>
      <c r="C66" s="213">
        <f>C27+C34+C44+C48+C51+C55+C58+C62+C65</f>
        <v>4467406</v>
      </c>
      <c r="D66" s="213">
        <f>D27+D34+D44+D48+D51+D55+D58+D62+D65</f>
        <v>3081820</v>
      </c>
      <c r="E66" s="213">
        <f>E27+E34+E44+E48+E51+E55+E58+E62+E65</f>
        <v>1385586</v>
      </c>
    </row>
  </sheetData>
  <mergeCells count="5">
    <mergeCell ref="A1:B1"/>
    <mergeCell ref="C1:C2"/>
    <mergeCell ref="D1:D2"/>
    <mergeCell ref="E1:E2"/>
    <mergeCell ref="A2:B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E15" sqref="E15"/>
    </sheetView>
  </sheetViews>
  <sheetFormatPr defaultRowHeight="15"/>
  <cols>
    <col min="1" max="1" width="16.42578125" customWidth="1"/>
    <col min="2" max="2" width="21.28515625" customWidth="1"/>
    <col min="3" max="3" width="18.140625" customWidth="1"/>
  </cols>
  <sheetData>
    <row r="1" spans="1:3" ht="15.75" thickBot="1">
      <c r="A1" s="43" t="s">
        <v>231</v>
      </c>
    </row>
    <row r="2" spans="1:3" ht="15.75">
      <c r="A2" s="219"/>
      <c r="B2" s="220"/>
      <c r="C2" s="220"/>
    </row>
    <row r="3" spans="1:3" ht="48" thickBot="1">
      <c r="A3" s="5" t="s">
        <v>232</v>
      </c>
      <c r="B3" s="221" t="s">
        <v>233</v>
      </c>
      <c r="C3" s="221" t="s">
        <v>234</v>
      </c>
    </row>
    <row r="4" spans="1:3" ht="15.75">
      <c r="A4" s="4"/>
      <c r="B4" s="222"/>
      <c r="C4" s="222"/>
    </row>
    <row r="5" spans="1:3" ht="16.5" thickBot="1">
      <c r="A5" s="5" t="s">
        <v>235</v>
      </c>
      <c r="B5" s="223">
        <v>19193</v>
      </c>
      <c r="C5" s="224">
        <f>B5*100/B9</f>
        <v>49.857128013300084</v>
      </c>
    </row>
    <row r="6" spans="1:3" ht="15.75">
      <c r="A6" s="4"/>
      <c r="B6" s="222"/>
      <c r="C6" s="222"/>
    </row>
    <row r="7" spans="1:3" ht="16.5" thickBot="1">
      <c r="A7" s="5" t="s">
        <v>236</v>
      </c>
      <c r="B7" s="223">
        <v>19303</v>
      </c>
      <c r="C7" s="224">
        <f>B7*100/B9</f>
        <v>50.142871986699916</v>
      </c>
    </row>
    <row r="8" spans="1:3" ht="15.75">
      <c r="A8" s="4"/>
      <c r="B8" s="222"/>
      <c r="C8" s="222"/>
    </row>
    <row r="9" spans="1:3" ht="32.25" thickBot="1">
      <c r="A9" s="5" t="s">
        <v>237</v>
      </c>
      <c r="B9" s="223">
        <v>38496</v>
      </c>
      <c r="C9" s="224">
        <f>C5+C7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Tabela 1.</vt:lpstr>
      <vt:lpstr>Tabela 3.</vt:lpstr>
      <vt:lpstr>Tabela 6.</vt:lpstr>
      <vt:lpstr>Tabela 7.</vt:lpstr>
      <vt:lpstr>Tabel 8.</vt:lpstr>
      <vt:lpstr>Tabel 9.</vt:lpstr>
      <vt:lpstr>Tabel 10.</vt:lpstr>
      <vt:lpstr>Projektet me prioritet 2023</vt:lpstr>
      <vt:lpstr>Projektet me prioritet 2024</vt:lpstr>
      <vt:lpstr>Projektet me prioritet 2025</vt:lpstr>
      <vt:lpstr>Tabela 11.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2023-05-24T21:33:15Z</dcterms:modified>
</cp:coreProperties>
</file>